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426"/>
  <workbookPr/>
  <mc:AlternateContent xmlns:mc="http://schemas.openxmlformats.org/markup-compatibility/2006">
    <mc:Choice Requires="x15">
      <x15ac:absPath xmlns:x15ac="http://schemas.microsoft.com/office/spreadsheetml/2010/11/ac" url="\\192.168.40.49\eeo\EEO\Projects\25-16 ΕΥΔΠΑΔΚΣ_2η Αναθεώρηση 2025\Εργασίες Αναθεώρησης\Μεθοδολογικό_Έγγραφο_Πλ.Επίδοσης\"/>
    </mc:Choice>
  </mc:AlternateContent>
  <xr:revisionPtr revIDLastSave="0" documentId="13_ncr:1_{9C61C769-2C16-4009-B9F9-47B9FF247C0B}" xr6:coauthVersionLast="47" xr6:coauthVersionMax="47" xr10:uidLastSave="{00000000-0000-0000-0000-000000000000}"/>
  <bookViews>
    <workbookView xWindow="-120" yWindow="-120" windowWidth="29040" windowHeight="15840" tabRatio="599" activeTab="1" xr2:uid="{00000000-000D-0000-FFFF-FFFF00000000}"/>
  </bookViews>
  <sheets>
    <sheet name="Παράρτημα Ι" sheetId="12" r:id="rId1"/>
    <sheet name="Παράρτημα ΙΙ" sheetId="2" r:id="rId2"/>
  </sheets>
  <externalReferences>
    <externalReference r:id="rId3"/>
    <externalReference r:id="rId4"/>
    <externalReference r:id="rId5"/>
  </externalReferences>
  <definedNames>
    <definedName name="_xlnm._FilterDatabase" localSheetId="1" hidden="1">'Παράρτημα ΙΙ'!$A$3:$P$213</definedName>
    <definedName name="_xlnm.Print_Titles" localSheetId="0">'Παράρτημα Ι'!$3:$4</definedName>
    <definedName name="_xlnm.Print_Titles" localSheetId="1">'Παράρτημα ΙΙ'!$3:$4</definedName>
    <definedName name="rngΠΠ">[1]menus!$V$2:$V$209</definedName>
    <definedName name="rngΠΡΟΓΡΑΜΜΑ">[2]rng!$A$2:$A$23</definedName>
    <definedName name="ΣΠ_ΤΑΜ">[1]menus!$CA$1:$CH$1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P206" i="2" l="1"/>
  <c r="P204" i="2"/>
  <c r="P202" i="2"/>
  <c r="P200" i="2"/>
  <c r="P198" i="2"/>
  <c r="P196" i="2"/>
  <c r="P194" i="2"/>
  <c r="P191" i="2"/>
  <c r="P189" i="2"/>
  <c r="P188" i="2"/>
  <c r="E145" i="2"/>
  <c r="E143" i="2"/>
  <c r="D206" i="2"/>
  <c r="D205" i="2"/>
  <c r="D204" i="2"/>
  <c r="D202" i="2"/>
  <c r="D201" i="2"/>
  <c r="D200" i="2"/>
  <c r="D198" i="2"/>
  <c r="D197" i="2"/>
  <c r="D196" i="2"/>
  <c r="D194" i="2"/>
  <c r="D193" i="2"/>
  <c r="D192" i="2"/>
  <c r="D186" i="2"/>
  <c r="D185" i="2"/>
  <c r="D184" i="2"/>
  <c r="D182" i="2"/>
  <c r="D181" i="2"/>
  <c r="D180" i="2"/>
  <c r="O210" i="2"/>
  <c r="P210" i="2"/>
  <c r="D210" i="2"/>
  <c r="P209" i="2"/>
  <c r="D209" i="2"/>
  <c r="O208" i="2"/>
  <c r="P208" i="2"/>
  <c r="D208" i="2"/>
  <c r="P207" i="2"/>
  <c r="P199" i="2"/>
  <c r="D190" i="2"/>
  <c r="D189" i="2"/>
  <c r="D188" i="2"/>
  <c r="O186" i="2"/>
  <c r="E186" i="2"/>
  <c r="P186" i="2" s="1"/>
  <c r="P185" i="2"/>
  <c r="O184" i="2"/>
  <c r="E184" i="2"/>
  <c r="P184" i="2" s="1"/>
  <c r="P183" i="2"/>
  <c r="O182" i="2"/>
  <c r="E182" i="2"/>
  <c r="P182" i="2" s="1"/>
  <c r="P181" i="2"/>
  <c r="O180" i="2"/>
  <c r="E180" i="2"/>
  <c r="P180" i="2" s="1"/>
  <c r="P179" i="2"/>
  <c r="P205" i="2" l="1"/>
  <c r="P203" i="2"/>
  <c r="P201" i="2"/>
  <c r="P197" i="2"/>
  <c r="P195" i="2"/>
  <c r="P193" i="2"/>
  <c r="P192" i="2"/>
  <c r="P190" i="2"/>
  <c r="P187" i="2"/>
  <c r="E211" i="2"/>
  <c r="D178" i="2"/>
  <c r="D177" i="2"/>
  <c r="D176" i="2"/>
  <c r="O178" i="2"/>
  <c r="E178" i="2"/>
  <c r="P178" i="2" s="1"/>
  <c r="P177" i="2"/>
  <c r="O176" i="2"/>
  <c r="E176" i="2"/>
  <c r="P176" i="2" s="1"/>
  <c r="P175" i="2"/>
  <c r="I172" i="2"/>
  <c r="P174" i="2"/>
  <c r="P173" i="2"/>
  <c r="P172" i="2"/>
  <c r="P171" i="2"/>
  <c r="D174" i="2"/>
  <c r="D173" i="2"/>
  <c r="D172" i="2"/>
  <c r="P170" i="2"/>
  <c r="P169" i="2"/>
  <c r="P168" i="2"/>
  <c r="P167" i="2"/>
  <c r="D170" i="2"/>
  <c r="D169" i="2"/>
  <c r="D168" i="2"/>
  <c r="P166" i="2"/>
  <c r="P165" i="2"/>
  <c r="P164" i="2"/>
  <c r="P163" i="2"/>
  <c r="D164" i="2"/>
  <c r="D165" i="2"/>
  <c r="D166" i="2" s="1"/>
  <c r="P162" i="2"/>
  <c r="P161" i="2"/>
  <c r="P160" i="2"/>
  <c r="P159" i="2"/>
  <c r="D160" i="2"/>
  <c r="D161" i="2" s="1"/>
  <c r="D162" i="2" s="1"/>
  <c r="D158" i="2"/>
  <c r="D157" i="2"/>
  <c r="D156" i="2"/>
  <c r="P158" i="2"/>
  <c r="P157" i="2"/>
  <c r="P156" i="2"/>
  <c r="P155" i="2"/>
  <c r="D154" i="2"/>
  <c r="D153" i="2"/>
  <c r="D152" i="2"/>
  <c r="E144" i="2"/>
  <c r="E146" i="2"/>
  <c r="P154" i="2" l="1"/>
  <c r="P153" i="2"/>
  <c r="P152" i="2"/>
  <c r="P151" i="2"/>
  <c r="O150" i="2"/>
  <c r="P149" i="2"/>
  <c r="O148" i="2"/>
  <c r="P147" i="2"/>
  <c r="E150" i="2"/>
  <c r="P150" i="2" s="1"/>
  <c r="E148" i="2"/>
  <c r="P148" i="2" s="1"/>
  <c r="P143" i="2"/>
  <c r="P144" i="2"/>
  <c r="P145" i="2"/>
  <c r="P146" i="2"/>
  <c r="E142" i="2" l="1"/>
  <c r="P142" i="2" s="1"/>
  <c r="E140" i="2"/>
  <c r="P140" i="2" s="1"/>
  <c r="P141" i="2"/>
  <c r="P139" i="2"/>
  <c r="O52" i="2"/>
  <c r="O54" i="2"/>
  <c r="P53" i="2"/>
  <c r="P54" i="2" s="1"/>
  <c r="P51" i="2"/>
  <c r="P52" i="2" s="1"/>
  <c r="O50" i="2"/>
  <c r="P49" i="2"/>
  <c r="P50" i="2" s="1"/>
  <c r="O48" i="2"/>
  <c r="P47" i="2"/>
  <c r="P48" i="2" s="1"/>
  <c r="E54" i="2"/>
  <c r="E52" i="2"/>
  <c r="E50" i="2"/>
  <c r="E48" i="2"/>
  <c r="O40" i="2"/>
  <c r="O42" i="2"/>
  <c r="P41" i="2"/>
  <c r="P39" i="2"/>
  <c r="E42" i="2"/>
  <c r="P42" i="2" s="1"/>
  <c r="E40" i="2"/>
  <c r="P40" i="2" s="1"/>
  <c r="O38" i="2"/>
  <c r="O37" i="2"/>
  <c r="O36" i="2"/>
  <c r="O34" i="2"/>
  <c r="L37" i="2" l="1"/>
  <c r="P36" i="2" l="1"/>
  <c r="P35" i="2"/>
  <c r="P34" i="2"/>
  <c r="P33" i="2"/>
  <c r="E37" i="2"/>
  <c r="P37" i="2" s="1"/>
  <c r="E38" i="2"/>
  <c r="P38" i="2" s="1"/>
  <c r="E46" i="2" l="1"/>
  <c r="E44" i="2"/>
  <c r="P133" i="2" l="1"/>
  <c r="O133" i="2" s="1"/>
  <c r="P135" i="2"/>
  <c r="O135" i="2" s="1"/>
  <c r="P137" i="2"/>
  <c r="O137" i="2" s="1"/>
  <c r="P138" i="2"/>
  <c r="O138" i="2" s="1"/>
  <c r="P136" i="2"/>
  <c r="O136" i="2" s="1"/>
  <c r="P134" i="2"/>
  <c r="O134" i="2" s="1"/>
  <c r="P132" i="2"/>
  <c r="O132" i="2" s="1"/>
  <c r="P130" i="2"/>
  <c r="O130" i="2" s="1"/>
  <c r="P128" i="2"/>
  <c r="O128" i="2" s="1"/>
  <c r="P126" i="2"/>
  <c r="O126" i="2" s="1"/>
  <c r="P124" i="2"/>
  <c r="P125" i="2"/>
  <c r="O125" i="2" s="1"/>
  <c r="P127" i="2"/>
  <c r="O127" i="2" s="1"/>
  <c r="P129" i="2"/>
  <c r="O129" i="2" s="1"/>
  <c r="P46" i="2"/>
  <c r="P45" i="2"/>
  <c r="P44" i="2"/>
  <c r="P43" i="2"/>
  <c r="P131" i="2" l="1"/>
  <c r="O131" i="2" s="1"/>
  <c r="O124" i="2"/>
  <c r="P123" i="2"/>
  <c r="O123" i="2" s="1"/>
  <c r="P24" i="2" l="1"/>
  <c r="O24" i="2" s="1"/>
  <c r="P22" i="2"/>
  <c r="O22" i="2" s="1"/>
  <c r="P23" i="2"/>
  <c r="O23" i="2" s="1"/>
  <c r="P21" i="2"/>
  <c r="O21" i="2" s="1"/>
  <c r="P228" i="2" l="1"/>
  <c r="O228" i="2" s="1"/>
  <c r="P229" i="2"/>
  <c r="O229" i="2" s="1"/>
  <c r="P230" i="2"/>
  <c r="O230" i="2" s="1"/>
  <c r="P226" i="2"/>
  <c r="O226" i="2" s="1"/>
  <c r="P227" i="2"/>
  <c r="O227" i="2" s="1"/>
  <c r="P223" i="2"/>
  <c r="O223" i="2" s="1"/>
  <c r="P217" i="2"/>
  <c r="O217" i="2" s="1"/>
  <c r="P218" i="2"/>
  <c r="O218" i="2" s="1"/>
  <c r="P219" i="2"/>
  <c r="O219" i="2" s="1"/>
  <c r="P220" i="2"/>
  <c r="O220" i="2" s="1"/>
  <c r="P221" i="2"/>
  <c r="O221" i="2" s="1"/>
  <c r="P222" i="2"/>
  <c r="O222" i="2" s="1"/>
  <c r="P216" i="2"/>
  <c r="O216" i="2" s="1"/>
  <c r="P120" i="2"/>
  <c r="O120" i="2" s="1"/>
  <c r="P121" i="2"/>
  <c r="O121" i="2" s="1"/>
  <c r="P122" i="2"/>
  <c r="O122" i="2" s="1"/>
  <c r="P119" i="2"/>
  <c r="O119" i="2" s="1"/>
  <c r="P115" i="2"/>
  <c r="P114" i="2"/>
  <c r="O114" i="2" s="1"/>
  <c r="P113" i="2"/>
  <c r="O113" i="2" s="1"/>
  <c r="P112" i="2"/>
  <c r="O112" i="2" s="1"/>
  <c r="P111" i="2"/>
  <c r="O111" i="2" s="1"/>
  <c r="O110" i="2"/>
  <c r="P108" i="2"/>
  <c r="O108" i="2" s="1"/>
  <c r="P109" i="2"/>
  <c r="O109" i="2" s="1"/>
  <c r="P107" i="2"/>
  <c r="O107" i="2" s="1"/>
  <c r="P104" i="2"/>
  <c r="O104" i="2" s="1"/>
  <c r="P105" i="2"/>
  <c r="O105" i="2" s="1"/>
  <c r="P106" i="2"/>
  <c r="O106" i="2" s="1"/>
  <c r="P103" i="2"/>
  <c r="O103" i="2" s="1"/>
  <c r="P96" i="2" l="1"/>
  <c r="O96" i="2" s="1"/>
  <c r="P97" i="2"/>
  <c r="O97" i="2" s="1"/>
  <c r="P98" i="2"/>
  <c r="O98" i="2" s="1"/>
  <c r="P95" i="2"/>
  <c r="O95" i="2" s="1"/>
  <c r="P92" i="2"/>
  <c r="O92" i="2" s="1"/>
  <c r="P93" i="2"/>
  <c r="O93" i="2" s="1"/>
  <c r="P94" i="2"/>
  <c r="O94" i="2" s="1"/>
  <c r="P91" i="2"/>
  <c r="O91" i="2" s="1"/>
  <c r="P90" i="2"/>
  <c r="O90" i="2" s="1"/>
  <c r="P88" i="2"/>
  <c r="O88" i="2" s="1"/>
  <c r="P89" i="2"/>
  <c r="O89" i="2" s="1"/>
  <c r="P87" i="2"/>
  <c r="O87" i="2" s="1"/>
  <c r="P85" i="2"/>
  <c r="O85" i="2" s="1"/>
  <c r="P86" i="2"/>
  <c r="O86" i="2" s="1"/>
  <c r="P84" i="2"/>
  <c r="O84" i="2" s="1"/>
  <c r="P83" i="2"/>
  <c r="O83" i="2" s="1"/>
  <c r="P82" i="2" l="1"/>
  <c r="O82" i="2" s="1"/>
  <c r="P80" i="2"/>
  <c r="O80" i="2" s="1"/>
  <c r="P81" i="2"/>
  <c r="O81" i="2" s="1"/>
  <c r="P79" i="2"/>
  <c r="O79" i="2" s="1"/>
  <c r="P76" i="2"/>
  <c r="O76" i="2" s="1"/>
  <c r="P77" i="2"/>
  <c r="O77" i="2" s="1"/>
  <c r="P78" i="2"/>
  <c r="O78" i="2" s="1"/>
  <c r="P75" i="2"/>
  <c r="O75" i="2" s="1"/>
  <c r="P72" i="2"/>
  <c r="O72" i="2" s="1"/>
  <c r="P73" i="2"/>
  <c r="O73" i="2" s="1"/>
  <c r="P74" i="2"/>
  <c r="O74" i="2" s="1"/>
  <c r="P71" i="2"/>
  <c r="O71" i="2" s="1"/>
  <c r="P68" i="2"/>
  <c r="O68" i="2" s="1"/>
  <c r="P69" i="2"/>
  <c r="O69" i="2" s="1"/>
  <c r="P70" i="2"/>
  <c r="O70" i="2" s="1"/>
  <c r="P67" i="2"/>
  <c r="O67" i="2" s="1"/>
  <c r="P64" i="2"/>
  <c r="O64" i="2" s="1"/>
  <c r="P65" i="2"/>
  <c r="O65" i="2" s="1"/>
  <c r="P66" i="2"/>
  <c r="O66" i="2" s="1"/>
  <c r="P63" i="2"/>
  <c r="O63" i="2" s="1"/>
  <c r="P32" i="2" l="1"/>
  <c r="O32" i="2" s="1"/>
  <c r="P31" i="2"/>
  <c r="O31" i="2" s="1"/>
  <c r="P30" i="2"/>
  <c r="O30" i="2" s="1"/>
  <c r="P29" i="2"/>
  <c r="O29" i="2" s="1"/>
  <c r="P28" i="2"/>
  <c r="O28" i="2" s="1"/>
  <c r="P26" i="2"/>
  <c r="O26" i="2" s="1"/>
  <c r="P27" i="2"/>
  <c r="O27" i="2" s="1"/>
  <c r="P25" i="2"/>
  <c r="O25" i="2" s="1"/>
  <c r="O16" i="2"/>
  <c r="O15" i="2"/>
  <c r="O14" i="2"/>
  <c r="O13" i="2"/>
  <c r="P6" i="2"/>
  <c r="P7" i="2"/>
  <c r="O7" i="2" s="1"/>
  <c r="P8" i="2"/>
  <c r="O8" i="2" s="1"/>
  <c r="P9" i="2"/>
  <c r="O9" i="2" s="1"/>
  <c r="P10" i="2"/>
  <c r="O10" i="2" s="1"/>
  <c r="P11" i="2"/>
  <c r="O11" i="2" s="1"/>
  <c r="P12" i="2"/>
  <c r="O12" i="2" s="1"/>
  <c r="P5" i="2"/>
  <c r="O5" i="2" s="1"/>
  <c r="P17" i="2"/>
  <c r="O17" i="2" s="1"/>
  <c r="O6" i="2" l="1"/>
  <c r="P225" i="2"/>
  <c r="O225" i="2" s="1"/>
  <c r="P116" i="2"/>
  <c r="O116" i="2" s="1"/>
  <c r="P117" i="2"/>
  <c r="O117" i="2" s="1"/>
  <c r="P118" i="2"/>
  <c r="O118" i="2" s="1"/>
  <c r="O115" i="2"/>
  <c r="P100" i="2"/>
  <c r="O100" i="2" s="1"/>
  <c r="P101" i="2"/>
  <c r="O101" i="2" s="1"/>
  <c r="P102" i="2"/>
  <c r="O102" i="2" s="1"/>
  <c r="P99" i="2"/>
  <c r="O99" i="2" s="1"/>
  <c r="P62" i="2"/>
  <c r="O62" i="2" s="1"/>
  <c r="P59" i="2"/>
  <c r="O59" i="2" s="1"/>
  <c r="P60" i="2"/>
  <c r="O60" i="2" s="1"/>
  <c r="P61" i="2"/>
  <c r="O61" i="2" s="1"/>
  <c r="P56" i="2"/>
  <c r="O56" i="2" s="1"/>
  <c r="P57" i="2"/>
  <c r="O57" i="2" s="1"/>
  <c r="P58" i="2"/>
  <c r="O58" i="2" s="1"/>
  <c r="P55" i="2"/>
  <c r="O55" i="2" s="1"/>
  <c r="P18" i="2"/>
  <c r="O18" i="2" s="1"/>
  <c r="P19" i="2"/>
  <c r="O19" i="2" s="1"/>
  <c r="P20" i="2"/>
  <c r="O20" i="2" s="1"/>
  <c r="O211" i="2" l="1"/>
  <c r="P211" i="2"/>
</calcChain>
</file>

<file path=xl/sharedStrings.xml><?xml version="1.0" encoding="utf-8"?>
<sst xmlns="http://schemas.openxmlformats.org/spreadsheetml/2006/main" count="1827" uniqueCount="430">
  <si>
    <t>Κατηγορία Περιφέρειας</t>
  </si>
  <si>
    <t>Κατηγορίες Δράσεων</t>
  </si>
  <si>
    <t>Ενδεικτικός π/υ ανά κατηγορία δράσης</t>
  </si>
  <si>
    <t>Δείκτης</t>
  </si>
  <si>
    <t>Μονάδα μέτρησης</t>
  </si>
  <si>
    <t>Τιμή βάσης/ αναφοράς</t>
  </si>
  <si>
    <t>Έτος βάσης/ αναφοράς</t>
  </si>
  <si>
    <t>Πεδίο Παρέμβασης</t>
  </si>
  <si>
    <t xml:space="preserve">Κωδικός </t>
  </si>
  <si>
    <t>Ονομασία</t>
  </si>
  <si>
    <t>Κωδικός</t>
  </si>
  <si>
    <t>Προτεραιότητα</t>
  </si>
  <si>
    <t>Ορόσημο (2024)</t>
  </si>
  <si>
    <t>Στόχος (2029)</t>
  </si>
  <si>
    <t>Ποσό που αντιστοιχεί στο Πεδίο Παρέμβασης: Ενωσιακή συνεισφορά σε €</t>
  </si>
  <si>
    <t>Ποσό που αντιστοιχεί στο Πεδίο Παρέμβασης: Ενωσιακή + Εθνική συνεισφορά σε €</t>
  </si>
  <si>
    <t>Στόχος Πολιτικής.Ειδικός Στόχος
[Κωδικός]</t>
  </si>
  <si>
    <t>ΠΑΡΑΡΤΗΜΑ IΙ: Συγκεντρωτική αποτύπωση του Πλαισίου Επίδοσης του Προγράμματος</t>
  </si>
  <si>
    <t>ΕΕCO18 αριθμός υποστηριζόμενων δημόσιων διοικήσεων ή δημόσιων υπηρεσιών σε εθνικό, περιφερειακό ή τοπικό επίπεδο</t>
  </si>
  <si>
    <t>4ε - Βελτίωση της ποιότητας, της συμμετοχικότητας, της αποτελεσματικότητας και της συνάφειας των συστημάτων εκπαίδευσης και κατάρτισης με την αγορά εργασίας μεταξύ άλλων μέσω της επικύρωσης της μη τυπικής και της άτυπης μάθησης, με σκοπό την υποστήριξη της απόκτησης βασικών ικανοτήτων, συμπεριλαμβανομένων των επιχειρηματικών και ψηφιακών δεξιοτήτων, και με την προώθηση της καθιέρωσης διττών συστημάτων κατάρτισης και μαθητείας</t>
  </si>
  <si>
    <t xml:space="preserve">4η - Προώθηση της ενεργού ένταξης, με σκοπό την προώθηση της ισότητας των ευκαιριών, της απαγόρευσης των διακρίσεων, και της ενεργού συμμετοχής, και βελτίωση της απασχολησιμότητας, ειδικότερα για τις μειονεκτούσες ομάδες </t>
  </si>
  <si>
    <t>4θ - Προώθηση της κοινωνικοοικονομικής ένταξης των υπηκόων τρίτων χωρών, περιλαμβανομένων των μεταναστών</t>
  </si>
  <si>
    <t xml:space="preserve">4ια - Ενίσχυση της ισότιμης και έγκαιρης πρόσβασης σε ποιοτικές, βιώσιμες και οικονομικά προσιτές υπηρεσίες, περιλαμβανομένων υπηρεσιών που προάγουν την πρόσβαση σε στέγαση και υπηρεσιών φροντίδας με επίκεντρο τον άνθρωπο, συμπεριλαμβανομένης της υγειονομικής περίθαλψη, εκσυγχρονισμός των συστημάτων κοινωνικής προστασίας, συμπεριλαμβανομένης της προώθησης της πρόσβασης στην κοινωνική προστασία, με ιδιαίτερη έμφαση στα παιδιά και στις μειονεκτούσες ομάδες? βελτίωση της προσβασιμότητας, μεταξύ άλλων για τα άτομα με αναπηρίες, της αποτελεσματικότητας και της ανθεκτικότητας των συστημάτων υγειονομικής περίθαλψης και των υπηρεσιών μακροχρόνιας περίθαλψης </t>
  </si>
  <si>
    <t>Προτεραιότητα 2</t>
  </si>
  <si>
    <t>ΕΕCO02</t>
  </si>
  <si>
    <t>4.α</t>
  </si>
  <si>
    <t>ΕΕCR05</t>
  </si>
  <si>
    <t>Μέτρα για τη βελτίωση της πρόσβασης στην απασχόληση</t>
  </si>
  <si>
    <t>4.η</t>
  </si>
  <si>
    <t xml:space="preserve">Ενεργητικές Δράσεις  για την ενίσχυση ευπαθών ομάδων στην Αγορά Έργασίας και την ενίσχυση της αυταπασχόλησης  ανέργων  συμπεριλαμβανομένων ευάλωτων κοινωνικά ομάδων </t>
  </si>
  <si>
    <t>4.γ</t>
  </si>
  <si>
    <t>ΕΕCR06</t>
  </si>
  <si>
    <t xml:space="preserve">Τρόποι για την ενσωμάτωση και την επανένταξη στην απασχόληση για μειονεκτούντα άτομα </t>
  </si>
  <si>
    <t>4.δ</t>
  </si>
  <si>
    <t>ΕΕCO05</t>
  </si>
  <si>
    <t>EECO01</t>
  </si>
  <si>
    <t>ΛΑΠ</t>
  </si>
  <si>
    <t>4θ</t>
  </si>
  <si>
    <t>ΕΕCO13</t>
  </si>
  <si>
    <t>Υπήκοοι Τρίτων Χωρών</t>
  </si>
  <si>
    <t>ΕΕCR03</t>
  </si>
  <si>
    <t>4α - Βελτίωση της πρόσβασης στην απασχόληση και μέτρα ενεργοποίησης για όλα τα άτομα που αναζητούν εργασία, συγκεκριμένα, τους νέους, ιδίως μέσω της υλοποίησης της Εγγύησης για τη Νεολαία, τους μακροχρόνια ανέργους και τις μειονεκτούσες ομάδες στην αγορά εργασίας, και για τα οικονομικώς αδρανή άτομα, καθώς και μέσω της προώθησης της αυτοαπασχόλησης και της κοινωνικής οικονομίας</t>
  </si>
  <si>
    <t>4γ - Προώθηση της ισόρροπης συμμετοχής των φύλων στην αγορά εργασίας, των ισότιμων συνθηκών εργασίας και της καλύτερης ισορροπίας μεταξύ επαγγελματικής και οικογενειακής ζωής, μεταξύ άλλων μέσω της πρόσβασης σε οικονομικά προσιτή φροντίδα παιδιών και εξαρτώμενων ατόμων</t>
  </si>
  <si>
    <t xml:space="preserve">4δ - Προώθηση της προσαρμογής των εργαζομένων, επιχειρήσεων και επιχειρηματιών στην αλλαγή της ενεργού και υγιούς γήρανσης, καθώς και ενός υγιεινού και καλά προσαρμοσμένου περιβάλλοντος εργασίας που αντιμετωπίζει τους κινδύνους για την υγεία </t>
  </si>
  <si>
    <t>4ε - Βελτίωση της ποιότητας, της συμμετοχικότητας, της αποτελεσματικότητας και της συνάφειας με την αγορά εργασίας των συστημάτων εκπαίδευσης και κατάρτισης, μεταξύ άλλων μέσω της επικύρωσης της μη τυπικής και της άτυπης μάθησης, με σκοπό την υποστήριξη της απόκτησης βασικών ικανοτήτων, συμπεριλαμβανομένων των επιχειρηματικών και ψηφιακών δεξιοτήτων, και με την προώθηση της καθιέρωσης διττών συστημάτων κατάρτισης και μαθητείας</t>
  </si>
  <si>
    <t>4στ - Προώθηση της ίσης πρόσβασης σε ποιοτική και χωρίς αποκλεισμούς εκπαίδευση και κατάρτιση και της ολοκλήρωσής τους, ιδίως για τις μειονεκτούσες ομάδες, από την προσχολική εκπαίδευση και φροντίδα έως τη γενική και επαγγελματική εκπαίδευση και κατάρτιση, καθώς και περαιτέρω έως την τριτοβάθμια εκπαίδευση και την εκπαίδευση και επιμόρφωση ενηλίκων, συμπεριλαμβανομένης της διευκόλυνσης της μαθησιακής κινητικότητας για όλους και της προσβασιμότητας για τα άτομα με αναπηρίες</t>
  </si>
  <si>
    <t xml:space="preserve">4ζ - Προώθηση της διά βίου μάθησης, ιδίως των ευέλικτων ευκαιριών αναβάθμισης των δεξιοτήτων και επανειδίκευσης για όλους, λαμβανομένων υπόψη των επιχειρησιακών και ψηφιακών δεξιοτήτων, καλύτερη πρόβλεψη των αλλαγών και των νέων απαιτήσεων για δεξιότητες με βάση τις ανάγκες της αγοράς εργασίας, διευκόλυνση των μεταβάσεων σταδιοδρομίας και προώθηση της επαγγελματικής κινητικότητας· </t>
  </si>
  <si>
    <t>4ια - Ενίσχυση της ισότιμης και έγκαιρης πρόσβασης σε ποιοτικές, βιώσιμες και οικονομικά προσιτές υπηρεσίες, περιλαμβανομένων υπηρεσιών που προάγουν την πρόσβαση σε στέγαση και υπηρεσιών φροντίδας με επίκεντρο τον άνθρωπο, συμπεριλαμβανομένης της υγειονομικής περίθαλψης? εκσυγχρονισμός των συστημάτων κοινωνικής προστασίας, συμπεριλαμβανομένης της προώθησης της πρόσβασης στην κοινωνική προστασία, με ιδιαίτερη έμφαση στα παιδιά και στις μειονεκτούσες ομάδες? βελτίωση της προσβασιμότητας, μεταξύ άλλων για τα άτομα με αναπηρίες, της αποτελεσματικότητας και της ανθεκτικότητας των συστημάτων υγειονομικής περίθαλψης και των υπηρεσιών μακροχρόνιας περίθαλψης</t>
  </si>
  <si>
    <t>Δράσεις για την ένταξη των νέων 15-29 ΕΑΕΚ στην απασχόληση/αυταπασχόληση μέσω και της συμμετοχής τους σε ενέργειες μαθητείας -πρακτικής άσκησης, βελτίωσης   των δεξιοτήτων τους</t>
  </si>
  <si>
    <t>Δράσεις για την προώθηση στην αγορά εργασίας νέων 15-29 ΕΑΕΚ που αντιμετωπίζουν φτώχεια/κοινωνικό αποκλεισμό ή  προερχόμενους από ευάλωτες κοινωνικά ομάδες</t>
  </si>
  <si>
    <t xml:space="preserve">4ιβ - Προώθηση της κοινωνικής ένταξης των ατόμων που αντιμετωπίζουν κίνδυνο φτώχειας ή κοινωνικού αποκλεισμού, συμπεριλαμβανομένων των απόρων και των παιδιών </t>
  </si>
  <si>
    <t>4.ιβ</t>
  </si>
  <si>
    <t>Προτεραιότητα 5</t>
  </si>
  <si>
    <t>EMCO01</t>
  </si>
  <si>
    <t>EMCR01</t>
  </si>
  <si>
    <t>EMCR10</t>
  </si>
  <si>
    <t>PSO394</t>
  </si>
  <si>
    <t xml:space="preserve">Φορείς που εκπονούν προγραμμάτα ανάτπυξης και αναδιαμόρφωσης εκπαιδευτικού περιεχομένου </t>
  </si>
  <si>
    <t xml:space="preserve">Αριθμός εκπαιδευτικών δομών  που υποστηρίζονται </t>
  </si>
  <si>
    <t>PSO396</t>
  </si>
  <si>
    <t>4στ</t>
  </si>
  <si>
    <t>4ζ</t>
  </si>
  <si>
    <t>Προτεραιότητα 3</t>
  </si>
  <si>
    <t>4ε</t>
  </si>
  <si>
    <t>Προτεραιότητα 4</t>
  </si>
  <si>
    <t>4α</t>
  </si>
  <si>
    <t>Αριθμός δράσεων κοινωνικής καινοτομίας που υποστηρίζονται.</t>
  </si>
  <si>
    <t>4β</t>
  </si>
  <si>
    <t>4η</t>
  </si>
  <si>
    <t>4ια</t>
  </si>
  <si>
    <t>Αριθμός</t>
  </si>
  <si>
    <t>Προτεραιότητα 1</t>
  </si>
  <si>
    <t xml:space="preserve">ΕΕCO18 </t>
  </si>
  <si>
    <t>Αριθμός νέων ή αναβαθμισμένων συστημικών παρεμβάσεων που εφαρμόζονται/τίθενται σε λειτουργία</t>
  </si>
  <si>
    <t>4γ</t>
  </si>
  <si>
    <t xml:space="preserve">4ια </t>
  </si>
  <si>
    <t>Αριθμός υποστηριζόμενων δημόσιων διοικήσεων ή δημόσιων υπηρεσιών σε εθνικό, περιφερειακό ή τοπικό επίπεδο</t>
  </si>
  <si>
    <t>Αριθμός προγραμμάτων ανάπτυξης και αναδιαμόρφωσης εκπαιδευτικού περιεχομένου</t>
  </si>
  <si>
    <t>ΣΥΝΟΛΟ</t>
  </si>
  <si>
    <t>ιγ) Αντιμετώπιση της υλικής στέρησης με παροχή τροφίμων ή βασικής υλικής βοήθειας προς τους απόρους, συμπεριλαμβανομένων των παιδιών, και παροχή συνοδευτικών μέτρων προς υποστήριξη της κοινωνικής ένταξής τους</t>
  </si>
  <si>
    <t>Μέτρα για τον εκσυγχρονισμό και την ενίσχυση των θεσμών και των υπηρεσιών της αγοράς εργασίας, ώστε να εκτιμώνται και να προβλέπονται οι ανάγκες σε δεξιότητες να εξασφαλίζεται η έγκαιρη και εξατομικευμένη βοήθεια</t>
  </si>
  <si>
    <t>Ενίσχυση της ικανότητας των αρχών του κράτους μέλους, των δικαιούχων και των οικείων εταίρων</t>
  </si>
  <si>
    <t xml:space="preserve">Δράσεις επισιτιστικής βοήθειας και αντιμετώπισης της υλικής στέρησης </t>
  </si>
  <si>
    <t> Μέτρα για την προώθηση της συμμετοχής των γυναικών στην αγορά εργασίας και τη μείωση των διακρίσεων λόγω φύλου στην αγορά εργασίας</t>
  </si>
  <si>
    <t>Μέτρα για τον εκσυγχρονισμό των συστημάτων κοινωνικής προστασίας, συμπεριλαμβανομένης της προώθησης της πρόσβασης στην κοινωνική προστασία</t>
  </si>
  <si>
    <t>Μέτρα για την κοινωνική ενσωμάτωση των υπηκόων τρίτων χωρών</t>
  </si>
  <si>
    <t>Στήριξη της τριτοβάθμιας εκπαίδευσης (εξαιρουμένων των υποδομών)</t>
  </si>
  <si>
    <t>Στήριξη της εκπαίδευσης ενηλίκων (εξαιρουμένων των υποδομών)</t>
  </si>
  <si>
    <t xml:space="preserve">Στήριξη της κοινωνικής οικονομίας και των κοινωνικών επιχειρήσεων </t>
  </si>
  <si>
    <t xml:space="preserve">Μέτρα για τον εκσυγχρονισμό και την ενίσχυση των θεσμών και των υπηρεσιών της αγοράς εργασίας, ώστε να εκτιμώνται και να προβλέπονται οι ανάγκες σε δεξιότητες να εξασφαλίζεται η έγκαιρη και εξατομικευμένη βοήθεια </t>
  </si>
  <si>
    <t>Μέτρα για την αναβάθμιση της ισότιμης και έγκαιρης πρόσβασης σε ποιοτικές, βιώσιμες και προσιτές υπηρεσίες</t>
  </si>
  <si>
    <t xml:space="preserve">Ειδική στήριξη για την απασχόληση και την κοινωνικοοικονομική ένταξη των νέων </t>
  </si>
  <si>
    <t>Προώθηση της κοινωνικής ένταξης των ατόμων που αντιμετωπίζουν κίνδυνο φτώχειας ή κοινωνικού αποκλεισμού, συμπεριλαμβανομένων των απόρων και των παιδιών</t>
  </si>
  <si>
    <t>PSO693</t>
  </si>
  <si>
    <t>PSO694</t>
  </si>
  <si>
    <t>ΤΒ</t>
  </si>
  <si>
    <t>Προτεραιότητα 7</t>
  </si>
  <si>
    <t>PSO697</t>
  </si>
  <si>
    <t xml:space="preserve">Συμβάσεις παροχής υπηρεσιών και προμηθειών </t>
  </si>
  <si>
    <t xml:space="preserve">Επικοινωνιακά σχέδια δράσεις </t>
  </si>
  <si>
    <t xml:space="preserve">Αριθμός </t>
  </si>
  <si>
    <t>Αριθμό</t>
  </si>
  <si>
    <t xml:space="preserve">Ενημέρωση και Επικοινωνία </t>
  </si>
  <si>
    <t>Προτεραιότητα 6</t>
  </si>
  <si>
    <t>Δράσεις υποστήριξης ενεργειών πληροφόρησης και Επικοινωνίας</t>
  </si>
  <si>
    <t xml:space="preserve">Δράσεις υποστήριξης ενεργειών προετοιμασίας, εφαρμογής, παρακολούθησης και επιθεώρησης του Προγράμματος, αξιολογήσεις, μελέτες και εμπειρογνωμοσύνες </t>
  </si>
  <si>
    <t>Δράσεις ενίσχυσης της ικανότητας της ΕΥΔ, των δικαιούχων, Ενδιάμεσων φορέων (ΕΦ) και των οικείων εταίρων</t>
  </si>
  <si>
    <t>4.ιγ</t>
  </si>
  <si>
    <t>Δράσεις επισιτιστικής βοήθειας και αντιμετώπισης της υλικής στέρησης</t>
  </si>
  <si>
    <t>Συνολική αξία των τροφίμων και αγαθών που διανέμονται</t>
  </si>
  <si>
    <t>Αριθμός τελικών αποδεκτών επισιτικής βοήθειας</t>
  </si>
  <si>
    <t>αριθμός τελικών αποδεκτών υλικής βοήθειας</t>
  </si>
  <si>
    <t>2018-2021</t>
  </si>
  <si>
    <t>ευρώ</t>
  </si>
  <si>
    <t xml:space="preserve">
Δράσεις διασφάλισης της ποιότητας, συμμετοχικότητας και της συνάφειας με την αγορά εργασίας των συστημάτων Εκπαίδευσης και Κατάρτισης και προώθηση της καθιέρωσης διττών συστημάτων κατάρτισης - Πρακτικής Άσκησης και Μαθητείας</t>
  </si>
  <si>
    <t xml:space="preserve">
Δράσεις  βελτίωσης των συστημάτων εκπαίδευσης και κατάρτισης και της υποστήριξης της απόκτησης βασικών ικανοτήτων, συμπεριλαμβανομένων επιχειρηματικών και ψηφιακών δεξιοτήτων  σε συνάφεια με την αγορά εργασίας και μέσω ανάπτυξης και αναδιαμόρφωσης εκπαιδευτικού περιεχομένου </t>
  </si>
  <si>
    <t xml:space="preserve">Δράσεις ενίσχυσης της ποιότητας, συμμετοχικότητας, αποτελεσματικότητας και συνάφειας με την αγορά εργασίας όλων των βαθμίδων  των συστημάτων εκπαίδευσης και κατάρτισης με έμφαση στην απόκτηση βασικών ικανοτήτων συμπεριλαμβανομένων επιχειρησιακών και ψηφιακών δεξιοτήτων με παράλληλη αξιοποίηση των νέων τεχνολογιών και  προώθηση της εξωστρέφειας, διεθνοποίησης και κινητικότητας - υποστήριξη συστημάτων διασφάλισης ποιότητας, διακυβέρνησης και πιστοποίησης
</t>
  </si>
  <si>
    <t xml:space="preserve">
Δράσεις στήριξης και έγκαιρης ολοκλήρωσης σπουδών στην Εκπαίδευση, Επαγγελματική Εκπαίδευση και Κατάρτιση και Τριτοβάθμια Εκπαίδευση </t>
  </si>
  <si>
    <t xml:space="preserve">Δράσεις υποστήριξης εκπαιδευτικών δομών  όλων των βαθμίδων για την προώθηση και διασφάλιση της ίσης πρόσβασης σε ποιοτική και χωρίς αποκλεισμούς εκπαίδευση, ιδίως για τις μειονεκτούσες ομάδες και άτομα με αναπηρία 
</t>
  </si>
  <si>
    <t xml:space="preserve">
Δράσεις προώθησης της ίσης πρόσβασης και χωρίς αποκλεισμούς στην εκπαίδευση και κατάρτιση μέσω της ανάπτυξης και αναδιαμόρφωσης εκπαιδευτικού περιεχομένου</t>
  </si>
  <si>
    <t xml:space="preserve">
Δράσεις διασφάλισης ίσης πρόσβασης και χωρίς αποκλεισμούς σε σπουδές και έγκαιρης ολοκλήρωσής τους στην Εκπαίδευση, Επαγγελματική Εκπαίδευση και Κατάρτιση και Τριτοβάθμια Εκπαίδευση για μειονεκτούσες ομάδες και άτομα με ειδικές ανάγκες</t>
  </si>
  <si>
    <r>
      <t xml:space="preserve">
Δράσεις υποστήριξης της ίσης πρόσβασης ενηλίκων σε ποιοτική και και χωρίς αποκλεισμούς εκπαίδευση και κατάρτιση μέσω προγραμμάτων επιμόρφωσης, εκπαίδευσης και διά βίου μάθησης 
</t>
    </r>
    <r>
      <rPr>
        <sz val="10"/>
        <color theme="9" tint="-0.249977111117893"/>
        <rFont val="Calibri"/>
        <family val="2"/>
        <charset val="161"/>
        <scheme val="minor"/>
      </rPr>
      <t/>
    </r>
  </si>
  <si>
    <t xml:space="preserve"> 
Δράσεις προώθησης διά βίου μάθησης και ευέλικτων ευκαιριών αναβάθμισης δεξιοτήτων με στόχο τη διευκόλυνση μεταβάσεων σταδιοδρομίας και ανάπτυξη της επαγγελματικής κινητικότητας
</t>
  </si>
  <si>
    <t>Αντιμετώπιση των υλικών στερήσεων με τη χορήγηση τροφίμων ή/και υλικής αρωγής σε απόρους, συμπεριλαμβανομένων των συνοδευτικών μέτρων</t>
  </si>
  <si>
    <t xml:space="preserve">Ανάπτυξη της Επιχειρησιακής και Θεσμικής Ικανότητας των Κοινωνικών εταίρων </t>
  </si>
  <si>
    <t>Δράσεις για την επαγγελματική και κοινωνική ένταξη μεταναστών και δικαιούχων διεθνούς προστασίας που αναζητούν εργασία</t>
  </si>
  <si>
    <t>Ειδικές δράσεις για την αύξηση της συμμετοχής των υπηκόων τρίτων χωρών στην απασχόληση /
Μέτρα για την κοινωνική ενσωμάτωση των υπηκόων τρίτων χωρών</t>
  </si>
  <si>
    <t>156/
157</t>
  </si>
  <si>
    <t>150/
140</t>
  </si>
  <si>
    <t>139/
138</t>
  </si>
  <si>
    <t xml:space="preserve">Μέτρα για τον εκσυγχρονισμό και την ενίσχυση των θεσμών και των υπηρεσιών της αγοράς εργασίας, ώστε να εκτιμώνται και να προβλέπονται οι ανάγκες σε δεξιότητες να εξασφαλίζεται η έγκαιρη και εξατομικευμένη βοήθεια / 
Στήριξη της κοινωνικής οικονομίας και των κοινωνικών επιχειρήσεων </t>
  </si>
  <si>
    <t>162/
160/
158</t>
  </si>
  <si>
    <t xml:space="preserve">Μέτρα για τον εκσυγχρονισμό των συστημάτων κοινωνικής προστασίας, συμπεριλαμβανομένης της προώθησης της πρόσβασης στην κοινωνική προστασία/ 
Μέτρα για τη βελτίωση της προσβασιμότητας, της αποτελεσματικότητας και της ανθεκτικότητας των συστημάτων υγειονομικής περίθαλψης (εξαιρουμένων των υποδομών) /
 Μέτρα για την αναβάθμιση της ισότιμης και έγκαιρης πρόσβασης σε ποιοτικές, βιώσιμες και προσιτές υπηρεσίες
 </t>
  </si>
  <si>
    <t xml:space="preserve">Στήριξη της τριτοβάθμιας εκπαίδευσης (εξαιρουμένων των υποδομών)/
 Στήριξη της προσαρμογής στις ανάγκες της αγοράς εργασίας και των μεταβάσεων στην αγορά εργασίας </t>
  </si>
  <si>
    <t>140/
145/
149/
150</t>
  </si>
  <si>
    <t>Στήριξη της προσαρμογής στις ανάγκες της αγοράς εργασίας και των μεταβάσεων στην αγορά εργασίας/
 Στήριξη για την ανάπτυξη ψηφιακών δεξιοτήτων/
 Στήριξη της πρωτοβάθμιας και δευτεροβάθμιας εκπαίδευσης (εξαιρουμένων των υποδομών)/
 Στήριξη της τριτοβάθμιας εκπαίδευσης (εξαιρουμένων των υποδομών)</t>
  </si>
  <si>
    <t>140/
149/
150</t>
  </si>
  <si>
    <t>Στήριξη της προσαρμογής στις ανάγκες της αγοράς εργασίας και των μεταβάσεων στην αγορά εργασίας/
Στήριξη της πρωτοβάθμιας και δευτεροβάθμιας εκπαίδευσης (εξαιρουμένων των υποδομών)/
Στήριξη της τριτοβάθμιας εκπαίδευσης (εξαιρουμένων των υποδομών)</t>
  </si>
  <si>
    <t>Στήριξη της προσαρμογής στις ανάγκες της αγοράς εργασίας και των μεταβάσεων στην αγορά εργασίας/
Στήριξη της πρωτοβάθμιας και δευτεροβάθμιας εκπαίδευσης (εξαιρουμένων των υποδομών)/
 Στήριξη της τριτοβάθμιας εκπαίδευσης (εξαιρουμένων των υποδομών)</t>
  </si>
  <si>
    <t>140/
149/
151</t>
  </si>
  <si>
    <t>Στήριξη της προσαρμογής στις ανάγκες της αγοράς εργασίας και των μεταβάσεων στην αγορά εργασίας/
Στήριξη της πρωτοβάθμιας και δευτεροβάθμιας εκπαίδευσης (εξαιρουμένων των υποδομών)/ 
Στήριξη της εκπαίδευσης ενηλίκων (εξαιρουμένων των υποδομών)</t>
  </si>
  <si>
    <t>180/
181</t>
  </si>
  <si>
    <t>Προετοιμασια, υλοποίηση, παρακολούθηση και έλεγχος/
Αξιολόγηση και μελέτες, συλλογή δεδομένων</t>
  </si>
  <si>
    <t>Aριθμός υποστηριζόμενων δημόσιων διοικήσεων ή δημόσιων υπηρεσιών σε εθνικό, περιφερειακό ή τοπικό επίπεδο</t>
  </si>
  <si>
    <t>Άνεργοι, συμπεριλαμβανομένων των μακροχρόνια ανέργων</t>
  </si>
  <si>
    <t>Συμμετέχοντες που εργάζονται, συμπεριλαμβανομένης της αυτοαπασχόλησης, έξι μήνες μετά τη συμμετοχή τους</t>
  </si>
  <si>
    <t>Συνολικός αριθμός συμμετεχόντων</t>
  </si>
  <si>
    <t>Απασχολούμενοι, συμπεριλαμβανομένων των αυτοαπασχολουμένων</t>
  </si>
  <si>
    <t>Συμμετέχοντες με βελτιωμένη κατάσταση στην αγορά εργασίας έξι μήνες μετά τη συμμετοχή τους</t>
  </si>
  <si>
    <t>Συμμετέχοντες που αποκούν τυπικό επαγγελματικό προσόν αμέσως μετά τη συμμετοχή τους</t>
  </si>
  <si>
    <t>Συστημικές δράσεις για την βελτίωση των θεσμών της αγοράς εργασίας, την ανάπτυξη, υποστήριξη και προώθηση της Κοινωνικής και Αλληλέγγυας Οικονομίας, Καταπολέμησης της Αδήλωτη εργασίας και για την βελτίωση των μεταβάσεων στην αγορά εργασίας συμπεριλαμβανομένου του εκσυγχρονισμού ασφαλιστικού συστήματος</t>
  </si>
  <si>
    <t xml:space="preserve">Συστημικές δράσεις στον τομέα της κοινωνικής ένταξης: Θεσμική και επιχειρησιακή ενίσχυση των υπηρεσιών και θεσμών κοινωνικής πρόνοιας και προστασίας </t>
  </si>
  <si>
    <t xml:space="preserve">Ενεργητικές δράσεις  για την προώθηση ανέργων στην απασχόληση  και στην Αγορά Έργασίας συμπεριλαμβανόμενης της ενίσχυσης των δεξιοτήτων τους, της αυταπασχόλησης και της κοινωνικής επιχειρηματικότητας. Υλοποίηση Ενεργητικών Πολιτικών Απασχόλησης (ΕΠΑ) </t>
  </si>
  <si>
    <t>Δράσεις για την προώθηση της ισότιμης συμμετοχής των γυναικών στην αγορά εργασίας, τη βελτίωση της απασχολησιμότητας και τη διευκόλυνση της πρόσβασης στην απασχόληση</t>
  </si>
  <si>
    <t>Δράσεις για εργαζόμενους με επισφαλή θέση εργασίας (εκ περιτροπής, επίσχεση, διαθεσιμότητα, συμβάσεις ορισμένου χρόνου, κλπ) και για την Ενίσχυση της προσαρμοστικότητας  της εργασίας στις νέες συνθήκες συμπεριλαμβαμένων δράσεων για την αντιμετώπιση της επισφαλούς εργασίας/επαπειλούμενης ανεργίας</t>
  </si>
  <si>
    <t xml:space="preserve">Δράσεις προώθησης της κοινωνικής καινοτομίας, κοινωνικού πειραματισμού και νέων μεθοδολογιών στον τομέα της κοινωνικής οικονομίας </t>
  </si>
  <si>
    <t>Δράσεις υποστήριξης και εκσυγχρονισμού φορέων και υπηρεσιών της αγοράς εργασίας για την πρόσβαση στην απασχόληση, εκτίμησης και πρόβλεψης εργασιακών αναγκών και ζήτησης, διαμόρφωσης των πολιτικών απασχόλησης, εκπαίδευσης και κατάρτισης, ανάπτυξης του ανθρώπινου δυναμικού</t>
  </si>
  <si>
    <t>Δράσεις προώθησης και υποστήριξης της κοινωνικής ένταξης ατόμων από ευάλωτες κοινωνικά ομάδες με την παροχή ίσων ευκαιριών για συμμετοχή στην κοινωνία, την απασχόληση και τον περιορισμό των διακρίσεων</t>
  </si>
  <si>
    <t>Δράσεις εξασφάλισης της πρόσβασης σε ποιοτικές υπηρεσίες στέγασης, φροντίδας, υγειονομικής περίθαλψης και κοινωνικής προστασίας ατόμων από ευάλωτες ομάδες και των παιδιών</t>
  </si>
  <si>
    <t>ΜΕΤ</t>
  </si>
  <si>
    <t xml:space="preserve">Συμπληρωματικά στοιχεία Προτεραιότητας 6 και Προτεραιότητας 7 </t>
  </si>
  <si>
    <t>ΠΑΡΑΡΤΗΜΑ Ι: Κοινοί και ειδικοί δείκτες εκροών και αποτελεσμάτων του Προγράμματος</t>
  </si>
  <si>
    <r>
      <t>Προτεραι</t>
    </r>
    <r>
      <rPr>
        <b/>
        <sz val="10"/>
        <color rgb="FF000000"/>
        <rFont val="Calibri"/>
        <family val="2"/>
        <charset val="161"/>
        <scheme val="minor"/>
      </rPr>
      <t>ότητα</t>
    </r>
  </si>
  <si>
    <t>Στόχος Πολιτικής</t>
  </si>
  <si>
    <t>Ταμείο</t>
  </si>
  <si>
    <t>Ειδικός Στόχος</t>
  </si>
  <si>
    <t>Κατηγορία Δράσης</t>
  </si>
  <si>
    <r>
      <t>Κύριες ομάδες στόχου συμμετεχόντων/ Φορείς</t>
    </r>
    <r>
      <rPr>
        <sz val="11"/>
        <color rgb="FF000000"/>
        <rFont val="Calibri"/>
        <family val="2"/>
        <charset val="161"/>
        <scheme val="minor"/>
      </rPr>
      <t> </t>
    </r>
  </si>
  <si>
    <t xml:space="preserve"> Δείκτες Εκροών</t>
  </si>
  <si>
    <t>Δείκτες Αποτελεσμάτων</t>
  </si>
  <si>
    <t>Δείκτες ΕΚΤ+/ ΤΔΜ (δράσεις τύπου ΕΚΤ+)</t>
  </si>
  <si>
    <t>1 - Οριζόντιες / Συστημικές Παρεμβάσεις</t>
  </si>
  <si>
    <t>Ευρωπαϊκό Κοινωνικό Ταμείο</t>
  </si>
  <si>
    <t>4.β- Εκσυγχρονισμός των θεσμικών φορέων και των υπηρεσιών της αγοράς εργασίας για την εκτίμηση και την πρόβλεψη των αναγκών όσον αφορά τις δεξιότητες και για την εξασφάλιση έγκαιρης και εξατομικευμένης βοήθειας και στήριξης της αντιστοίχισης προσφοράς και ζήτησης, των μεταβάσεων  και της κινητικότητας στην αγορά εργασίας</t>
  </si>
  <si>
    <t>Φορείς Δημόσιας Διοίκησης/δημόσιων υπηρεσιών, Δημόσιες Υπηρεσίες Απασχόλησης</t>
  </si>
  <si>
    <t xml:space="preserve"> Κοινωνικοί Εταίροι και Οργανώσεις της Κοινωνίας των πολιτών</t>
  </si>
  <si>
    <t>4.γ - Προώθηση της ισόρροπης συμμετοχής των φύλων στην αγορά εργασίας, των ισότιμων συνθηκών εργασίας και της καλύτερης ισορροπίας μεταξύ επαγγελματικής και οικογενειακής ζωής, μεταξύ άλλων μέσω της πρόσβασης σε οικονομικά προσιτή φροντίδα παιδιών και εξαρτώμενων ατόμων</t>
  </si>
  <si>
    <t>Φορείς δημόσιας Διοίκησης/ Δημόσιων υπηρεσιών</t>
  </si>
  <si>
    <t>Φορείς δημόσιας Διοίκησης/ Δημόσιων υπηρεσιών, Κοινωνικοί Εταίροι και Οργανώσεις της Κοινωνίας των πολιτών</t>
  </si>
  <si>
    <t>2. Απασχόληση</t>
  </si>
  <si>
    <r>
      <rPr>
        <b/>
        <sz val="10"/>
        <color theme="1"/>
        <rFont val="Calibri"/>
        <family val="2"/>
        <charset val="161"/>
        <scheme val="minor"/>
      </rPr>
      <t>EECO02</t>
    </r>
    <r>
      <rPr>
        <sz val="10"/>
        <color theme="1"/>
        <rFont val="Calibri"/>
        <family val="2"/>
        <charset val="161"/>
        <scheme val="minor"/>
      </rPr>
      <t xml:space="preserve"> Άνεργοι, συμπεριλαμβανομένων των μακροχρόνια ανέργων</t>
    </r>
  </si>
  <si>
    <r>
      <rPr>
        <b/>
        <sz val="10"/>
        <color theme="1"/>
        <rFont val="Calibri"/>
        <family val="2"/>
        <charset val="161"/>
        <scheme val="minor"/>
      </rPr>
      <t xml:space="preserve">ΕΕCR05 </t>
    </r>
    <r>
      <rPr>
        <sz val="10"/>
        <color theme="1"/>
        <rFont val="Calibri"/>
        <family val="2"/>
        <charset val="161"/>
        <scheme val="minor"/>
      </rPr>
      <t>Συμμετέχοντες που εργάζονται, συμπεριλαμβανομένης της αυτοαπασχόλησης, έξι μήνες μετά τη συμμετοχή τους</t>
    </r>
  </si>
  <si>
    <r>
      <rPr>
        <b/>
        <sz val="10"/>
        <color theme="1"/>
        <rFont val="Calibri"/>
        <family val="2"/>
        <charset val="161"/>
        <scheme val="minor"/>
      </rPr>
      <t>EECO02 Ά</t>
    </r>
    <r>
      <rPr>
        <sz val="10"/>
        <color theme="1"/>
        <rFont val="Calibri"/>
        <family val="2"/>
        <charset val="161"/>
        <scheme val="minor"/>
      </rPr>
      <t>νεργοι, συμπεριλαμβανομένων των μακροχρόνια ανέργων</t>
    </r>
  </si>
  <si>
    <r>
      <rPr>
        <b/>
        <sz val="10"/>
        <color theme="1"/>
        <rFont val="Calibri"/>
        <family val="2"/>
        <charset val="161"/>
        <scheme val="minor"/>
      </rPr>
      <t>ΕΕCR05 Σ</t>
    </r>
    <r>
      <rPr>
        <sz val="10"/>
        <color theme="1"/>
        <rFont val="Calibri"/>
        <family val="2"/>
        <charset val="161"/>
        <scheme val="minor"/>
      </rPr>
      <t>υμμετέχοντες που εργάζονται, συμπεριλαμβανομένης της αυτοαπασχόλησης, έξι μήνες μετά τη συμμετοχή τους</t>
    </r>
  </si>
  <si>
    <t xml:space="preserve">Υπήκoοι Τρίτων Χωρών-Δικαιούχοι Διεθνούς Προστασίας </t>
  </si>
  <si>
    <t>3 - Εκπαίδευση και Διά Βίου Μάθηση</t>
  </si>
  <si>
    <t>Μαθητές Δευτεροβάθμιας Εκπαίδευσης, Μαθητές/Σπουδαστές, Απόφοιτοι ΕΕΚ και λοιπών Τεχνικών/Επαγγελματικών Σχολών, Φοιτητές Τριτοβάθμιας Εκπαίδευσης/Φορείς Δημόσιας Διοίκησης, Εποπτευόμενους φορείς Δημόσιας Διοίκησης, ΑΕΙ, κ.α.</t>
  </si>
  <si>
    <t>Μαθητές Ρομά και ευάλωτων ομάδων, Σπουδαστές/Μαθητευόμενοι και Πρακτικά Ασκούμενοι ΕΕΚ, Φοιτητές Τριτοβάθμιας Εκπαίδευσης (ομογενών και αλλοδαπών, τρίτων χωρών, Rομά, ΕΚΟ, ΑΜΕΑ κλπ.)</t>
  </si>
  <si>
    <t xml:space="preserve">4. Κοινωνική Καινοτομία </t>
  </si>
  <si>
    <t xml:space="preserve">Δράσεις υποστήριξης και εκσυγχρονισμού φορέων και υπηρεσιών της αγοράς εργασίας για την πρόσβαση στην απασχόληση, εκτίμησης και πρόβλεψης εργασιακών αναγκών και ζήτησης, διαμόρφωσης των πολιτικών απασχόλησης, εκπαίδευσης και κατάρτισης, ανάπτυξης του ανθρώπινου δυναμικού
</t>
  </si>
  <si>
    <t>Ευάλωτες κοινωνικά ομάδες, Κοινωνικοί Εταίροι και οργανώσεις της κοινωνίας των πολιτών, Δημόσιοι Φορείς</t>
  </si>
  <si>
    <t>5.Απασχόληση των νέων 15-29</t>
  </si>
  <si>
    <t>6. Επισιστιστική Βοήθεια</t>
  </si>
  <si>
    <t>Δικαιούχοι Ελάχιστου Εγγυημένου Εισοδήματος, Άτομα/Νοικοκυριά που βιώνουν ακραία φτώχεια και χρήζουν στήριξης με παροχή επισιτιστικής βοήθειας και ειδών αντιμετώπισης της υλικής στέρησης.</t>
  </si>
  <si>
    <r>
      <rPr>
        <b/>
        <sz val="10"/>
        <rFont val="Calibri"/>
        <family val="2"/>
        <charset val="161"/>
        <scheme val="minor"/>
      </rPr>
      <t>EMCO01 Σ</t>
    </r>
    <r>
      <rPr>
        <sz val="10"/>
        <rFont val="Calibri"/>
        <family val="2"/>
        <charset val="161"/>
        <scheme val="minor"/>
      </rPr>
      <t xml:space="preserve">υνολική χρηματική αξία τν διανεμηθέντων τροφίμων και αγαθών </t>
    </r>
  </si>
  <si>
    <r>
      <rPr>
        <b/>
        <sz val="10"/>
        <rFont val="Calibri"/>
        <family val="2"/>
        <charset val="161"/>
        <scheme val="minor"/>
      </rPr>
      <t>EMCR01</t>
    </r>
    <r>
      <rPr>
        <sz val="10"/>
        <rFont val="Calibri"/>
        <family val="2"/>
        <charset val="161"/>
        <scheme val="minor"/>
      </rPr>
      <t xml:space="preserve"> Αριθμός των τελικών αποδεκτών επισιτιστικής βοήθειας</t>
    </r>
  </si>
  <si>
    <r>
      <rPr>
        <b/>
        <sz val="10"/>
        <rFont val="Calibri"/>
        <family val="2"/>
        <charset val="161"/>
        <scheme val="minor"/>
      </rPr>
      <t>EMCO01</t>
    </r>
    <r>
      <rPr>
        <sz val="10"/>
        <rFont val="Calibri"/>
        <family val="2"/>
        <charset val="161"/>
        <scheme val="minor"/>
      </rPr>
      <t xml:space="preserve"> Συνολική χρηματική αξία τν διανεμηθέντων τροφίμων και αγαθών </t>
    </r>
  </si>
  <si>
    <r>
      <rPr>
        <b/>
        <sz val="10"/>
        <rFont val="Calibri"/>
        <family val="2"/>
        <charset val="161"/>
        <scheme val="minor"/>
      </rPr>
      <t>EMCR10 Α</t>
    </r>
    <r>
      <rPr>
        <sz val="10"/>
        <rFont val="Calibri"/>
        <family val="2"/>
        <charset val="161"/>
        <scheme val="minor"/>
      </rPr>
      <t>ριθμός των τελικών αποδεκτών υλικής βοήθειας</t>
    </r>
  </si>
  <si>
    <t>7.  Τεχνική Βοήθεια</t>
  </si>
  <si>
    <t>Διαμόρφωση και εξασφάλιση των κατάλληλων οργανωτικών και λειτουργικών συνθηκών για την ενίσχυση των συστημάτων και διαδικασιών της ΕΥΔ, του συστήματος διοίκησης των δικαιούχων και λοιπών εμπλεκομένων στην εφαρμογή του Προγράμματος -  ευασθητοποίηση, πληροφόρηση και δημοσιότητα του προγράμματος-προετοιμασία, διαχείριση, υλοποίηση, παρακολούθηση, έλεγχος, αξιολόγηση</t>
  </si>
  <si>
    <t>ΕΥΔ του προγράμματος, Δικαιούχοι του προγράμματος (δημόσιες αρχές, κοινωνικοί και οικονομικοί εταίροι, κ.α.) ΕΦ, Κοινωνικοί Εταίροι και οργανώσεις της κοινωνίας των πολιτών, Στελέχη της ΕΥΔ, δικαιούχων και ΕΦ</t>
  </si>
  <si>
    <r>
      <rPr>
        <b/>
        <sz val="10"/>
        <rFont val="Calibri"/>
        <family val="2"/>
        <charset val="161"/>
        <scheme val="minor"/>
      </rPr>
      <t>PSO693</t>
    </r>
    <r>
      <rPr>
        <sz val="10"/>
        <rFont val="Calibri"/>
        <family val="2"/>
        <charset val="161"/>
        <scheme val="minor"/>
      </rPr>
      <t xml:space="preserve"> Συμβάσεις παροχής υπηρεσιών και προμηθειών</t>
    </r>
  </si>
  <si>
    <r>
      <rPr>
        <b/>
        <sz val="10"/>
        <rFont val="Calibri"/>
        <family val="2"/>
        <charset val="161"/>
        <scheme val="minor"/>
      </rPr>
      <t xml:space="preserve">PSO694 </t>
    </r>
    <r>
      <rPr>
        <sz val="10"/>
        <rFont val="Calibri"/>
        <family val="2"/>
        <charset val="161"/>
        <scheme val="minor"/>
      </rPr>
      <t>Δομές που υποστηρίζονται</t>
    </r>
  </si>
  <si>
    <t>ΕΥΔ του προγράμματος</t>
  </si>
  <si>
    <r>
      <rPr>
        <b/>
        <sz val="10"/>
        <rFont val="Calibri"/>
        <family val="2"/>
        <charset val="161"/>
        <scheme val="minor"/>
      </rPr>
      <t>PSO697</t>
    </r>
    <r>
      <rPr>
        <sz val="10"/>
        <rFont val="Calibri"/>
        <family val="2"/>
        <charset val="161"/>
        <scheme val="minor"/>
      </rPr>
      <t>Επικοινωνιακά σχέδια δράσης</t>
    </r>
  </si>
  <si>
    <t>Ποσοστό</t>
  </si>
  <si>
    <t xml:space="preserve">Δράσεις  διασφάλισης της ποιότητας και διαδικασιών στην Διά Βίου Μάθησης, υποστήριξης της πιστοποίησης και ενίσχυσης της διά βίου μάθησης και των ευέλικτων ευκαιριών αναβάθμισης των δεξιοτήτων και επανειδίκευσης  του γενικού πληθυσμού </t>
  </si>
  <si>
    <t xml:space="preserve">PSO390 </t>
  </si>
  <si>
    <t>PSO395</t>
  </si>
  <si>
    <t>PSR392</t>
  </si>
  <si>
    <t xml:space="preserve"> PSR390</t>
  </si>
  <si>
    <t xml:space="preserve">Δράσεις ενίσχυσης της ποιότητας, συμμετοχικότητας, αποτελεσματικότητας και συνάφειας με την αγορά εργασίας όλων των βαθμίδων  των συστημάτων εκπαίδευσης και κατάρτισης με έμφαση στην απόκτηση βασικών ικανοτήτων συμπεριλαμβανομένων επιχειρησιακών και ψηφιακών δεξιοτήτων με παράλληλη αξιοποίηση των νέων τεχνολογιών και  προώθηση της εξωστρέφειας, διεθνοποίησης και κινητικότητας - υποστήριξη συστημάτων διασφάλισης ποιότητας, διακυβέρνησης και πιστοποίησης
</t>
  </si>
  <si>
    <t>Δράσεις ενίσχυσης της ποιότητας, συμμετοχικότητας, αποτελεσματικότητας και συνάφειας με την αγορά εργασίας όλων των βαθμίδων  των συστημάτων εκπαίδευσης και κατάρτισης με έμφαση στην απόκτηση βασικών ικανοτήτων συμπεριλαμβανομένων επιχειρησιακών και ψηφιακών δεξιοτήτων με παράλληλη αξιοποίηση των νέων τεχνολογιών και  προώθηση της εξωστρέφειας, διεθνοποίησης και κινητικότητας - υποστήριξη συστημάτων διασφάλισης ποιότητας, διακυβέρνησης και πιστοποίησης</t>
  </si>
  <si>
    <t>PSR396</t>
  </si>
  <si>
    <t>Αριθμός συμμετεχόντων σε προγράμματα εκπαίδευσης, επιμόρφωσης &amp; διά βίου μάθησης</t>
  </si>
  <si>
    <t>Αριθμός συμμετεχόντων σε προγράμματα εκπαίδευσης, επιμόρφωσης και δια βίου μάθησης που πιστοποιήθηκαν</t>
  </si>
  <si>
    <t>PSR398</t>
  </si>
  <si>
    <t>PSR397</t>
  </si>
  <si>
    <t>PSO397</t>
  </si>
  <si>
    <t>PSR399</t>
  </si>
  <si>
    <t xml:space="preserve">PSO392 </t>
  </si>
  <si>
    <t>PSO391</t>
  </si>
  <si>
    <t>PSR391</t>
  </si>
  <si>
    <t>PSO393</t>
  </si>
  <si>
    <t>PSR393</t>
  </si>
  <si>
    <t>PSR394</t>
  </si>
  <si>
    <t>PSR395</t>
  </si>
  <si>
    <t>PSR400</t>
  </si>
  <si>
    <t xml:space="preserve"> Συστημικές παρεμβάσεις στον τομέα της Παιδείας για την βελτίωση της ποιότητας, της συμμετοχικότητας, της αποτελεσματικότητας και της συνάφειας των συστημάτων εκπαίδευσης και κατάρτισης με την αγορά εργασίας</t>
  </si>
  <si>
    <t>)Συστημικές παρεμβάσεις στον τομέα της Παιδείας για την βελτίωση της ποιότητας, της συμμετοχικότητας, της αποτελεσματικότητας και της συνάφειας των συστημάτων εκπαίδευσης και κατάρτισης με την αγορά εργασίας</t>
  </si>
  <si>
    <t>Συστημικές παρεμβάσεις στον τομέα της Παιδείας για την βελτίωση της ποιότητας, της συμμετοχικότητας, της αποτελεσματικότητας και της συνάφειας των συστημάτων εκπαίδευσης και κατάρτισης με την αγορά εργασίας</t>
  </si>
  <si>
    <t>Συστημικές δράσεις στον τομέα μεταναστευτικής πολιτικής στο πλαίσιο της κοινωνικής ένταξης Υπηκόων Τρίτων Χωρών και της  διασύνδεσης τους με την αγορά εργασίας</t>
  </si>
  <si>
    <t>Συστημικές δράσεις των  Υπουργείων  Υγείας και Εργασίας με στόχο την ενίσχυση της ισότιμης πρόσβασης των πολιτών με έμφαση στους πλεόν ευάλωτους σε συστήματα και υπηρεσίες υγείας και κοινωνικής προστασίας</t>
  </si>
  <si>
    <t>Δράσεις εξασφάλισης της πρόσβασης σε ποιοτικές υπηρεσίες κοινωνικής ένταξης  με καινοτόμο χαρακτήτα για άτομα από ευάλωτες ομάδες</t>
  </si>
  <si>
    <t>Συστημικές δράσεις για την προώθηση της ισότητας των φύλων στην αγορά εργασίας, την ενδυνάμωση προώθησης και ευαισθητοποίησης της Δημογραφικής Πολιτικής και της πολιτικής Ισότητας των Φύλων, Παρατηρητήριο Ισότητας των Φύλων και Δημογραφικής πολιτικής, Δίκτυο Δομών  "το Σπίτι της Οικογένειας"</t>
  </si>
  <si>
    <t>Συνολικός αριθμός συμμετεχόντων που βρίσκουν εργασία ή διατηρούν την εργασία τους αμέσως μετά τη συμμετοχή τους</t>
  </si>
  <si>
    <r>
      <rPr>
        <b/>
        <i/>
        <sz val="11"/>
        <rFont val="Calibri"/>
        <family val="2"/>
        <charset val="161"/>
        <scheme val="minor"/>
      </rPr>
      <t xml:space="preserve"> </t>
    </r>
    <r>
      <rPr>
        <i/>
        <sz val="11"/>
        <rFont val="Calibri"/>
        <family val="2"/>
        <charset val="161"/>
        <scheme val="minor"/>
      </rPr>
      <t>Αριθμός συμμετεχόντων σε προγράμματα μαθητείας και πρακτικής άσκησης</t>
    </r>
  </si>
  <si>
    <r>
      <t xml:space="preserve">
Δράσεις διασφάλισης της ποιότητας, συμμετοχικότητας και της συνάφειας με την αγορά εργασίας των συστημάτων Εκπαίδευσης και Κατάρτισης και προώθηση της καθιέρωσης διττών συστημάτων κατάρτισης - Πρακτικής Άσκησης και Μαθητείας </t>
    </r>
    <r>
      <rPr>
        <i/>
        <sz val="10"/>
        <rFont val="Calibri"/>
        <family val="2"/>
        <charset val="161"/>
        <scheme val="minor"/>
      </rPr>
      <t>(πρακτική άσκηση φοιτητών τριτοβάθμιας εκπαίδευσης και σπουδαστών ΑΕΝ)</t>
    </r>
  </si>
  <si>
    <t>Αριθμός συμμετεχόντων σε προγράμματα μαθητείας και πρακτικής άσκησης</t>
  </si>
  <si>
    <t>Βαθμός ικανοποίησηςσυμμετεχόντων σε προγράμματα πρακτικής άσκησης</t>
  </si>
  <si>
    <t xml:space="preserve">Αριθμός ατόμων που ωφελήθηκαν από τις υποστηριζόμενες εκπαιδευτικές δομές </t>
  </si>
  <si>
    <t>Αριθμός συμμετεχόντων που λαμβάνουν υποτροφία</t>
  </si>
  <si>
    <t>Αριθμός συμμετεχόντων που ολοκληρώνουν έγκαιρα τον κύκλο σπουδών τους</t>
  </si>
  <si>
    <t>Αριθμόςσυμμετεχόντων που λαμβάνουν υποτροφία</t>
  </si>
  <si>
    <t>Αριθμόςσυμμετεχόντων σε προγράμματα εκπαίδευσης, επιμόρφωσης &amp; διά βίου μάθησης</t>
  </si>
  <si>
    <t>Αριθμόςσυμμετεχόντων σε προγράμματα εκπαίδευσης, επιμόρφωσης και δια βίου μάθησης που πιστοποιήθηκαν</t>
  </si>
  <si>
    <t xml:space="preserve">Δράσεις  διασφάλισης της ποιότητας και διαδικασιών στην Διά Βίου Μάθησης, υποστήριξης της πιστοποίησης και ενίσχυσης της διά βίου μάθησης και των ευέλικτων ευκαιριών αναβάθμισης των δεξιοτήτων και επανειδίκευσης  του γενικού πληθυσμού 
</t>
  </si>
  <si>
    <t xml:space="preserve">Αριθμόςσυμμετεχόντων σε δράσεις απόκτησης ακαδημαικής εμπειρίας </t>
  </si>
  <si>
    <t xml:space="preserve">Αριθμός συμμετεχόντων που απασχολούνται ως ερευνητές ή σε πεδίο σχετικό με την έρευνα τους, ένα χρόνο μετά τη λήξη της παρέμβασης </t>
  </si>
  <si>
    <t>Αριθμός δράσεων κοινωνικής καινοτομίας που εφαρμόζονται ένα χρόνο μετά τη λήξη της παρέμβασης</t>
  </si>
  <si>
    <t>Αριθμός δράσεων κοινωνικής καινοτομίας που υλοποιούνται ένα χρόνο μετά τη λήξη της παρέμβασης</t>
  </si>
  <si>
    <t>140/
149</t>
  </si>
  <si>
    <t>Στήριξη της προσαρμογής στις ανάγκες της αγοράς εργασίας και των μεταβάσεων στην αγορά εργασίας/ 
 Στήριξη της πρωτοβάθμιας και δευτεροβάθμιας εκπαίδευσης (εξαιρουμένων των υποδομών</t>
  </si>
  <si>
    <t>ΕΕCO03</t>
  </si>
  <si>
    <t>Μακροχρόνια Άνεργοι</t>
  </si>
  <si>
    <t xml:space="preserve">EECO06+07 Νέοι και παιδιά </t>
  </si>
  <si>
    <t>EECO06+07</t>
  </si>
  <si>
    <t>Νέοι και παιδιά</t>
  </si>
  <si>
    <t>Μαθητές Πρωτοβάθμιας και Δευτεροβάθμιας εκπαίδευσης, Μαθητές/ Σπουδαστές/Μαθητευόμενοι/ Ασκούμενοι της ΕΕΚ και λοιπών Τεχνικών/Επαγγελματικών Σχολών και Φοιτητές Τριτοβάθμιας Εκπαίδευσης/Φορείς Δημόσιας Διοίκησης, Εποπτευόμενοι φορείς της Δημόσιας Διοίκησης (ΙΕΠ, ΙΤΥΕ-Διόφαντος, και ΑΕΙ κ.α.)</t>
  </si>
  <si>
    <t xml:space="preserve">
Εκπαιδευτικοί και στελέχη όλων των βαθμίδων εκπαίδευσης και κατάρτισης, Ειδικό εκπαιδευτικό προσωπικό και ειδικό βοηθητικό εκπαιδευτικό προσωπικό της εκπαίδευσης, Στελέχοι διοίκησης, συμμετέχοντες μειονεκτουσών ομάδων, Αμεα κ.α.  </t>
  </si>
  <si>
    <t xml:space="preserve">
149/
150/
151</t>
  </si>
  <si>
    <t xml:space="preserve">
Στήριξη της πρωτοβάθμιας και δευτεροβάθμιας εκπαίδευσης (εξαιρουμένων των υποδομών)/
Στήριξη της τριτοβάθμιας εκπαίδευσης (εξαιρουμένων των υποδομών)/
Στήριξη της εκπαίδευσης ενηλίκων (εξαιρουμένων των υποδομών)</t>
  </si>
  <si>
    <t>Στήριξη της προσαρμογής στις ανάγκες της αγοράς εργασίας και των μεταβάσεων στην αγορά εργασίας/
Στήριξη για την ανάπτυξη ψηφιακών δεξιοτήτων/
Στήριξη της πρωτοβάθμιας και δευτεροβάθμιας εκπαίδευσης (εξαιρουμένων των υποδομών)/ 
Στήριξη της τριτοβάθμιας εκπαίδευσης (εξαιρουμένων των υποδομών)</t>
  </si>
  <si>
    <t>140/
145/
149/
151</t>
  </si>
  <si>
    <t>140/
145/
149/
152</t>
  </si>
  <si>
    <t>140/
145/
149/
153</t>
  </si>
  <si>
    <t>Συστημικές δράσεις στον τομέα μεταναστευτικής πολιτικής και την διασύνδεση με την αγορά εργασίας του Υπουργείου Μετανάστευσης &amp; Ασύλου (ΥΜΑ), ενίσχυση της κοινωνικής ένταξης Υπηκόων Τρίτων Χωρών - Δικαιούχων Διεθνούς Προστασίας και ανάπτυξη Μητρώων σε Δήμους και σε μεταναστευτικές ενώσεις και Διαπολιτισμικών Μεσολαβητών, Integration  Monitoring και δράσεις για τα Ασυνόδευτα Ανήλικα Παιδιά</t>
  </si>
  <si>
    <t xml:space="preserve">Συστημικές δράσεις στον τομέα της κοινωνικής προστασίας των Υπουργείων Υγείας και Εργασίας,  αναμόρφωση του συστήματος αξιολόγησης της αναπηρίας στην Ελλάδα            </t>
  </si>
  <si>
    <t>Φορείς δημόσιας διοίκησης (Υπουργείο Μετανάστευσης &amp; Ασύλου), Κοινωνικοί Εταίροι και Οργανώσεις της Κοινωνίας των πολιτών</t>
  </si>
  <si>
    <t>Φορείς δημόσιας διοίκησης,  Φορείς του συστήματος Υγείας, της Κοινωνικής Προστασίας, της Πρωτοβάθμιας Φροντίδας και της Μακροχρόνιας Υγειονομικής Περίθαλψης, Κοινωνικοί Εταίροι και Οργανώσεις της Κοινωνίας των πολιτών</t>
  </si>
  <si>
    <r>
      <rPr>
        <b/>
        <sz val="10"/>
        <rFont val="Calibri"/>
        <family val="2"/>
        <charset val="161"/>
        <scheme val="minor"/>
      </rPr>
      <t>ΕΕCO18</t>
    </r>
    <r>
      <rPr>
        <sz val="10"/>
        <rFont val="Calibri"/>
        <family val="2"/>
        <charset val="161"/>
        <scheme val="minor"/>
      </rPr>
      <t xml:space="preserve"> Αριθμός υποστηριζόμενων δημόσιων διοικήσεων ή δημόσιων υπηρεσιών σε εθνικό, περιφερειακό ή τοπικό επίπεδο</t>
    </r>
  </si>
  <si>
    <r>
      <rPr>
        <b/>
        <sz val="10"/>
        <rFont val="Calibri"/>
        <family val="2"/>
        <charset val="161"/>
        <scheme val="minor"/>
      </rPr>
      <t xml:space="preserve">PSR398 </t>
    </r>
    <r>
      <rPr>
        <sz val="10"/>
        <rFont val="Calibri"/>
        <family val="2"/>
        <charset val="161"/>
        <scheme val="minor"/>
      </rPr>
      <t>Αριθμός νέων ή αναβαθμισμένων συστημικών παρεμβάσεων που εφαρμόζονται/τίθενται σε λειτουργία</t>
    </r>
  </si>
  <si>
    <r>
      <rPr>
        <b/>
        <sz val="10"/>
        <rFont val="Calibri"/>
        <family val="2"/>
        <charset val="161"/>
        <scheme val="minor"/>
      </rPr>
      <t>PSO397</t>
    </r>
    <r>
      <rPr>
        <sz val="10"/>
        <rFont val="Calibri"/>
        <family val="2"/>
        <charset val="161"/>
        <scheme val="minor"/>
      </rPr>
      <t xml:space="preserve"> Αριθμός κοινωνικών εταίρων και οργανώσεων της κοινωνίας των πολιτών που ωφελούνται από δράσεις επιχειρησιακής και θεσμικής ενίσχυσης </t>
    </r>
  </si>
  <si>
    <r>
      <rPr>
        <b/>
        <sz val="10"/>
        <rFont val="Calibri"/>
        <family val="2"/>
        <charset val="161"/>
        <scheme val="minor"/>
      </rPr>
      <t xml:space="preserve">PSR397 </t>
    </r>
    <r>
      <rPr>
        <sz val="10"/>
        <rFont val="Calibri"/>
        <family val="2"/>
        <charset val="161"/>
        <scheme val="minor"/>
      </rPr>
      <t>Αριθμός έργων που εφαρμόζονται για την ενίσχυση της θεσμικής και επιχειρησιακής ικανότητας κοινωνικών εταίρων ή/και οργανώσεων της κοινωνίας των πολιτών</t>
    </r>
  </si>
  <si>
    <r>
      <rPr>
        <b/>
        <sz val="10"/>
        <rFont val="Calibri"/>
        <family val="2"/>
        <charset val="161"/>
        <scheme val="minor"/>
      </rPr>
      <t xml:space="preserve">ΕΕCO18 </t>
    </r>
    <r>
      <rPr>
        <sz val="10"/>
        <rFont val="Calibri"/>
        <family val="2"/>
        <charset val="161"/>
        <scheme val="minor"/>
      </rPr>
      <t>Αριθμός υποστηριζόμενων δημόσιων διοικήσεων ή δημόσιων υπηρεσιών σε εθνικό, περιφερειακό ή τοπικό επίπεδο</t>
    </r>
  </si>
  <si>
    <r>
      <rPr>
        <b/>
        <sz val="10"/>
        <rFont val="Calibri"/>
        <family val="2"/>
        <charset val="161"/>
        <scheme val="minor"/>
      </rPr>
      <t>ΕΕCO18 Α</t>
    </r>
    <r>
      <rPr>
        <sz val="10"/>
        <rFont val="Calibri"/>
        <family val="2"/>
        <charset val="161"/>
        <scheme val="minor"/>
      </rPr>
      <t>ριθμός υποστηριζόμενων δημόσιων διοικήσεων ή δημόσιων υπηρεσιών σε εθνικό, περιφερειακό ή τοπικό επίπεδο</t>
    </r>
  </si>
  <si>
    <r>
      <rPr>
        <b/>
        <sz val="10"/>
        <rFont val="Calibri"/>
        <family val="2"/>
        <charset val="161"/>
        <scheme val="minor"/>
      </rPr>
      <t xml:space="preserve">ΕΕCR05 </t>
    </r>
    <r>
      <rPr>
        <sz val="10"/>
        <rFont val="Calibri"/>
        <family val="2"/>
        <charset val="161"/>
        <scheme val="minor"/>
      </rPr>
      <t>Συμμετέχοντες που εργάζονται, συμπεριλαμβανομένης της αυτοαπασχόλησης, έξι μήνες μετά τη συμμετοχή τους</t>
    </r>
  </si>
  <si>
    <r>
      <rPr>
        <b/>
        <sz val="10"/>
        <rFont val="Calibri"/>
        <family val="2"/>
        <charset val="161"/>
        <scheme val="minor"/>
      </rPr>
      <t>EECO01</t>
    </r>
    <r>
      <rPr>
        <sz val="10"/>
        <rFont val="Calibri"/>
        <family val="2"/>
        <charset val="161"/>
        <scheme val="minor"/>
      </rPr>
      <t xml:space="preserve"> Συνολικός Αριθμός συμμετεχόντων</t>
    </r>
  </si>
  <si>
    <r>
      <rPr>
        <b/>
        <sz val="10"/>
        <rFont val="Calibri"/>
        <family val="2"/>
        <charset val="161"/>
        <scheme val="minor"/>
      </rPr>
      <t>PSR399</t>
    </r>
    <r>
      <rPr>
        <sz val="10"/>
        <rFont val="Calibri"/>
        <family val="2"/>
        <charset val="161"/>
        <scheme val="minor"/>
      </rPr>
      <t xml:space="preserve"> Συνολικός αριθμός συμμετεχόντων που βρίσκουν εργασία ή διατηρούν την εργασία τους αμέσως μετά τη συμμετοχή τους</t>
    </r>
  </si>
  <si>
    <r>
      <rPr>
        <b/>
        <sz val="10"/>
        <rFont val="Calibri"/>
        <family val="2"/>
        <charset val="161"/>
        <scheme val="minor"/>
      </rPr>
      <t xml:space="preserve">ΕΕCO13 </t>
    </r>
    <r>
      <rPr>
        <sz val="10"/>
        <rFont val="Calibri"/>
        <family val="2"/>
        <charset val="161"/>
        <scheme val="minor"/>
      </rPr>
      <t>Υπήκοoι Τρίτων Χωρών</t>
    </r>
  </si>
  <si>
    <r>
      <rPr>
        <b/>
        <sz val="10"/>
        <rFont val="Calibri"/>
        <family val="2"/>
        <charset val="161"/>
        <scheme val="minor"/>
      </rPr>
      <t>ΕΕCR03 Σ</t>
    </r>
    <r>
      <rPr>
        <sz val="10"/>
        <rFont val="Calibri"/>
        <family val="2"/>
        <charset val="161"/>
        <scheme val="minor"/>
      </rPr>
      <t>υμμετέχοντες που αποκούν τυπικό επαγγελματικό προσόν αμέσως μετά τη συμμετοχή τους</t>
    </r>
  </si>
  <si>
    <t xml:space="preserve">
Μαθητές Πρωτοβάθμιας και Δευτεροβάθμιας Εκπαίδευσης, Μαθητές ΕΕΚ, Σπουδαστές, Μαθητευόμενοι και Πρακτικά Ασκούμενοι της ΕΕΚ και λοιπών Τεχνικών/Επαγγελματικών Σχολών (Ανώτερες Καλλιτεχνικές Σχολές, Σχολές Τουριστικών Επαγγελμάτων, Παραγωγικές επαγγελματικές σχολές της δημόσιας διοίκησης, Απόφοιτοι ΕΕΚ, κ.α.) /Φορείς Δημόσιας Διοίκησης, Κοινωνικοί Εταίροι και Οργανώσεις της Κοινωνίας των Πολιτών
</t>
  </si>
  <si>
    <r>
      <rPr>
        <b/>
        <sz val="10"/>
        <rFont val="Calibri"/>
        <family val="2"/>
        <charset val="161"/>
        <scheme val="minor"/>
      </rPr>
      <t xml:space="preserve"> PSO392</t>
    </r>
    <r>
      <rPr>
        <sz val="10"/>
        <rFont val="Calibri"/>
        <family val="2"/>
        <charset val="161"/>
        <scheme val="minor"/>
      </rPr>
      <t xml:space="preserve"> Αριθμός συμμετεχόντων σε προγράμματα μαθητείας και πρακτικής άσκησης</t>
    </r>
  </si>
  <si>
    <r>
      <t xml:space="preserve">ΕΕCR05 </t>
    </r>
    <r>
      <rPr>
        <sz val="10"/>
        <rFont val="Calibri"/>
        <family val="2"/>
        <charset val="161"/>
        <scheme val="minor"/>
      </rPr>
      <t>Συμμετέχοντες που εργάζονται, συμπεριλαμβανομένης της αυτοαπασχόλησης, έξι μήνες μετά τη συμμετοχή τους</t>
    </r>
  </si>
  <si>
    <r>
      <rPr>
        <b/>
        <sz val="10"/>
        <rFont val="Calibri"/>
        <family val="2"/>
        <charset val="161"/>
        <scheme val="minor"/>
      </rPr>
      <t>PSR392</t>
    </r>
    <r>
      <rPr>
        <sz val="10"/>
        <rFont val="Calibri"/>
        <family val="2"/>
        <charset val="161"/>
        <scheme val="minor"/>
      </rPr>
      <t xml:space="preserve"> Βαθμός ικανοποίησης συμμετεχόντων σε προγράμματα πρακτικής άσκησης</t>
    </r>
  </si>
  <si>
    <r>
      <rPr>
        <b/>
        <sz val="10"/>
        <rFont val="Calibri"/>
        <family val="2"/>
        <charset val="161"/>
        <scheme val="minor"/>
      </rPr>
      <t>PSO391</t>
    </r>
    <r>
      <rPr>
        <sz val="10"/>
        <rFont val="Calibri"/>
        <family val="2"/>
        <charset val="161"/>
        <scheme val="minor"/>
      </rPr>
      <t xml:space="preserve"> Φορείς που εκπονούν προγραμμάτα ανάπτυξης και αναδιαμόρφωσης εκπαιδευτικού περιεχομένου </t>
    </r>
  </si>
  <si>
    <r>
      <rPr>
        <b/>
        <sz val="10"/>
        <rFont val="Calibri"/>
        <family val="2"/>
        <charset val="161"/>
        <scheme val="minor"/>
      </rPr>
      <t xml:space="preserve">PSR391 </t>
    </r>
    <r>
      <rPr>
        <sz val="10"/>
        <rFont val="Calibri"/>
        <family val="2"/>
        <charset val="161"/>
        <scheme val="minor"/>
      </rPr>
      <t>Αριθμός προγραμμάτων ανάπτυξης και αναδιαμόρφωσης εκπαιδευτικού περιεχομένου</t>
    </r>
  </si>
  <si>
    <r>
      <rPr>
        <b/>
        <sz val="10"/>
        <rFont val="Calibri"/>
        <family val="2"/>
        <charset val="161"/>
        <scheme val="minor"/>
      </rPr>
      <t>PSO 390</t>
    </r>
    <r>
      <rPr>
        <sz val="10"/>
        <rFont val="Calibri"/>
        <family val="2"/>
        <charset val="161"/>
        <scheme val="minor"/>
      </rPr>
      <t xml:space="preserve"> Αριθμός εκπαιδευτικών δομών  που υποστηρίζονται </t>
    </r>
  </si>
  <si>
    <r>
      <rPr>
        <b/>
        <sz val="10"/>
        <rFont val="Calibri"/>
        <family val="2"/>
        <charset val="161"/>
        <scheme val="minor"/>
      </rPr>
      <t>PSR390</t>
    </r>
    <r>
      <rPr>
        <sz val="10"/>
        <rFont val="Calibri"/>
        <family val="2"/>
        <charset val="161"/>
        <scheme val="minor"/>
      </rPr>
      <t xml:space="preserve"> Αριθμός ατόμων που ωφελήθηκαν από τις υποστηριζόμενες εκπαιδευτικές δομές </t>
    </r>
  </si>
  <si>
    <r>
      <rPr>
        <b/>
        <sz val="10"/>
        <rFont val="Calibri"/>
        <family val="2"/>
        <charset val="161"/>
        <scheme val="minor"/>
      </rPr>
      <t>PSO393</t>
    </r>
    <r>
      <rPr>
        <sz val="10"/>
        <rFont val="Calibri"/>
        <family val="2"/>
        <charset val="161"/>
        <scheme val="minor"/>
      </rPr>
      <t xml:space="preserve">  Αριθμός συμμετεχόντων που λαμβάνουν υποτροφία</t>
    </r>
  </si>
  <si>
    <r>
      <rPr>
        <b/>
        <sz val="10"/>
        <rFont val="Calibri"/>
        <family val="2"/>
        <charset val="161"/>
        <scheme val="minor"/>
      </rPr>
      <t xml:space="preserve"> PSR393 </t>
    </r>
    <r>
      <rPr>
        <sz val="10"/>
        <rFont val="Calibri"/>
        <family val="2"/>
        <charset val="161"/>
        <scheme val="minor"/>
      </rPr>
      <t>Αριθμός συμμετεχόντων που ολοκληρώνουν έγκαιρα τον κύκλο σπουδών τους</t>
    </r>
  </si>
  <si>
    <r>
      <rPr>
        <b/>
        <sz val="10"/>
        <rFont val="Calibri"/>
        <family val="2"/>
        <charset val="161"/>
        <scheme val="minor"/>
      </rPr>
      <t>PSO390</t>
    </r>
    <r>
      <rPr>
        <sz val="10"/>
        <rFont val="Calibri"/>
        <family val="2"/>
        <charset val="161"/>
        <scheme val="minor"/>
      </rPr>
      <t xml:space="preserve"> Αριθμός εκπαιδευτικών δομών  που υποστηρίζονται </t>
    </r>
  </si>
  <si>
    <r>
      <rPr>
        <b/>
        <sz val="10"/>
        <rFont val="Calibri"/>
        <family val="2"/>
        <charset val="161"/>
        <scheme val="minor"/>
      </rPr>
      <t>PSO394</t>
    </r>
    <r>
      <rPr>
        <sz val="10"/>
        <rFont val="Calibri"/>
        <family val="2"/>
        <charset val="161"/>
        <scheme val="minor"/>
      </rPr>
      <t xml:space="preserve"> Αριθμός συμμετεχόντων σε προγράμματα εκπαίδευσης, επιμόρφωσης και  διά βίου μάθησης</t>
    </r>
  </si>
  <si>
    <r>
      <rPr>
        <b/>
        <sz val="10"/>
        <rFont val="Calibri"/>
        <family val="2"/>
        <charset val="161"/>
        <scheme val="minor"/>
      </rPr>
      <t>PSO394</t>
    </r>
    <r>
      <rPr>
        <sz val="10"/>
        <rFont val="Calibri"/>
        <family val="2"/>
        <charset val="161"/>
        <scheme val="minor"/>
      </rPr>
      <t xml:space="preserve"> Αριθμός συμμετεχόντων σε προγράμματα εκπαίδευσης, επιμόρφωσης και διά βίου μάθησης</t>
    </r>
  </si>
  <si>
    <r>
      <rPr>
        <b/>
        <sz val="10"/>
        <rFont val="Calibri"/>
        <family val="2"/>
        <charset val="161"/>
        <scheme val="minor"/>
      </rPr>
      <t>PSR394</t>
    </r>
    <r>
      <rPr>
        <sz val="10"/>
        <rFont val="Calibri"/>
        <family val="2"/>
        <charset val="161"/>
        <scheme val="minor"/>
      </rPr>
      <t xml:space="preserve"> Αριθμός συμμετεχόντων σε προγράμματα εκπαίδευσης, επιμόρφωσης και δια βίου μάθησης που πιστοποιήθηκαν</t>
    </r>
  </si>
  <si>
    <t xml:space="preserve">
Στοχευμένες πληθυσμιακές ομάδες ανάλογα με το αντικείμενο της εκπαίδευσης/επιμόρφωσης/διά βίου μάθησης: Νέοι επιστήμονες κάτοχοι διδακτορικού, ερευνητές/ΑΕΙ</t>
  </si>
  <si>
    <r>
      <rPr>
        <b/>
        <sz val="10"/>
        <rFont val="Calibri"/>
        <family val="2"/>
        <charset val="161"/>
        <scheme val="minor"/>
      </rPr>
      <t xml:space="preserve">PSO395 </t>
    </r>
    <r>
      <rPr>
        <sz val="10"/>
        <rFont val="Calibri"/>
        <family val="2"/>
        <charset val="161"/>
        <scheme val="minor"/>
      </rPr>
      <t xml:space="preserve">Αριθμός συμμετεχόντων σε δράσεις απόκτησης ακαδημαικής εμπειρίας </t>
    </r>
  </si>
  <si>
    <r>
      <rPr>
        <b/>
        <sz val="10"/>
        <rFont val="Calibri"/>
        <family val="2"/>
        <charset val="161"/>
        <scheme val="minor"/>
      </rPr>
      <t>PSR395</t>
    </r>
    <r>
      <rPr>
        <sz val="10"/>
        <rFont val="Calibri"/>
        <family val="2"/>
        <charset val="161"/>
        <scheme val="minor"/>
      </rPr>
      <t xml:space="preserve">Αριθμός συμμετεχόντων που απασχολούνται ως ερευνητές ή σε πεδίο σχετικό με την έρευνα τους, ένα χρόνο μετά τη λήξη της παρέμβασης </t>
    </r>
  </si>
  <si>
    <r>
      <rPr>
        <b/>
        <sz val="10"/>
        <rFont val="Calibri"/>
        <family val="2"/>
        <charset val="161"/>
        <scheme val="minor"/>
      </rPr>
      <t xml:space="preserve">PSO396  </t>
    </r>
    <r>
      <rPr>
        <sz val="10"/>
        <rFont val="Calibri"/>
        <family val="2"/>
        <charset val="161"/>
        <scheme val="minor"/>
      </rPr>
      <t>Αριθμός δράσεων κοινωνικής καινοτομίας που υποστηρίζονται.</t>
    </r>
  </si>
  <si>
    <r>
      <rPr>
        <b/>
        <sz val="10"/>
        <rFont val="Calibri"/>
        <family val="2"/>
        <charset val="161"/>
        <scheme val="minor"/>
      </rPr>
      <t>PSR396</t>
    </r>
    <r>
      <rPr>
        <sz val="10"/>
        <rFont val="Calibri"/>
        <family val="2"/>
        <charset val="161"/>
        <scheme val="minor"/>
      </rPr>
      <t xml:space="preserve"> Αριθμός δράσεων κοινωνικής καινοτομίας που εφαρμόζονται ένα χρόνο μετά τη λήξη της παρέμβασης</t>
    </r>
  </si>
  <si>
    <r>
      <rPr>
        <b/>
        <sz val="10"/>
        <rFont val="Calibri"/>
        <family val="2"/>
        <charset val="161"/>
        <scheme val="minor"/>
      </rPr>
      <t>ΕΕCR05</t>
    </r>
    <r>
      <rPr>
        <sz val="10"/>
        <rFont val="Calibri"/>
        <family val="2"/>
        <charset val="161"/>
        <scheme val="minor"/>
      </rPr>
      <t xml:space="preserve"> Συμμετέχοντες που εργάζονται, συμπεριλαμβανομένης της αυτοαπασχόλησης, έξι μήνες μετά τη συμμετοχή τους</t>
    </r>
  </si>
  <si>
    <r>
      <rPr>
        <b/>
        <sz val="10"/>
        <rFont val="Calibri"/>
        <family val="2"/>
        <charset val="161"/>
        <scheme val="minor"/>
      </rPr>
      <t xml:space="preserve">PSR400 </t>
    </r>
    <r>
      <rPr>
        <sz val="10"/>
        <rFont val="Calibri"/>
        <family val="2"/>
        <charset val="161"/>
        <scheme val="minor"/>
      </rPr>
      <t>Συμμετέχοντες που εργάζονται, συμπεριλαμβανομένης της αυτοαπασχόλησης, έξι μήνες μετά τη συμμετοχή τους</t>
    </r>
  </si>
  <si>
    <t>Μακροχρόνια Άνέργοι</t>
  </si>
  <si>
    <t xml:space="preserve">Aριθμός κοινωνικών εταίρων και οργανώσεων της κοινωνίας των πολιτών που ωφελούνται από δράσεις επιχειρησιακής και θεσμικής ενίσχυσης </t>
  </si>
  <si>
    <t>Αριθμός έργων που εφαρμόζονται για την ενίσχυση της θεσμικής και επιχειρησιακής ικανότητας κοινωνικών εταίρων ή/και οργανώσεων της κοινωνίας των πολιτών</t>
  </si>
  <si>
    <t>Δικαιούχοι που υποστηρίζονται</t>
  </si>
  <si>
    <t xml:space="preserve"> Κοινωνικοί Εταίροι και οργανώσεις της κοινωνίας των πολιτών
 Δημόσιοι Φορείς
Κοινωνικοί Εταίροι και οργανώσεις της κοινωνίας των πολιτών, Δημόσιοι Φορείς
</t>
  </si>
  <si>
    <t xml:space="preserve">Άτομα σε κίνδυνο φτώχειας (ενήλικες και παιδιά)
Άτομα με ειδικές ανάγκες
Άτομα με παραβατικό παρελθόν (αποφυλακισμένοι, απεξαρτημένοι)
Πολίτες τρίτων χωρών με άδεια διαμονής (Ν.4251/2014)
Αιτούντες άσυλο, δικαιούχοι διεθνούς αμνηστίας
Μακροχρόνια ασθενείς σε νοσοκομεία ή/και σε δομές αποκατάστασης
Τρόφιμοι μονάδων ψυχικής υγείας, κ.α.
Κακοποιημένες γυναίκες ή/και παιδιά
</t>
  </si>
  <si>
    <t>Νέοι έως 29 ετών, Εκτός Εκπαίδευσης, Εργασίας και Κατάρτισης (ΕΑΕΚ/ΝΕΕΤs)</t>
  </si>
  <si>
    <t xml:space="preserve"> Άνεργοι (συμπεριλαμβανομένων και των ευάλωτων κοινωνικά ομάδων)</t>
  </si>
  <si>
    <t xml:space="preserve">Δικαιούχοι Ελάχιστου Εγγυημένου Εισοδήματος
Άτομα/Νοικοκυριά που βιώνουν ακραία φτώχεια και χρήζουν στήριξης με παροχή επισιτιστικής βοήθειας και ειδών αντιμετώπισης της υλικής στέρησης, με ευελιξία ως προς τον καθορισμό των ειδικών κριτηρίων προσδιορισμού της ομάδας από το εθνικό δίκαιο. Σε κάθε περίπτωση,  τα κριτήρια θα είναι οριζόντια και αντικειμενικά, χωρίς καμία απολύτως διάκριση (φυλετική, εθνοτική, φύλου, θρησκείας, σεξουαλικού προσανατολισμού κ.λπ.). </t>
  </si>
  <si>
    <t>146/147</t>
  </si>
  <si>
    <t>Στήριξη της προσαρμογής των εργαζομένων, των επιχειρήσεων και των επιχειρηματιών στην αλλαγή/ Μέτρα για την ενθάρρυνση της ενεργού και υγιούς γήρανσης</t>
  </si>
  <si>
    <t xml:space="preserve"> Εργαζομένα άτομα με έμφαση σε γυναίκες σε επισφαλή θέση εργασίας τα οποία έχουν ευθύνες φροντίδας εξαρτώμενων μελών ή/και παιδιών,
 Άνεργες Γυναίκες οι οποίες έχουν ευθύνες φροντίδας  εξαρτώμενων μελών -παιδιών  που θα διευκολυνθούν παράλληλα και στην αναζήτηση εργασίας, Γυναίκες ευάλωτων ομάδων που απειλούνται με αποκλεισμό, γυναίκες με αναπηρία ή/και χρόνιες παθήσεις, άνεργες, απασχολούμενες με φροντίδα εξαρτώμενων μελών (π.χ. μητέρες/κηδεμόνες παιδιών και ατόμων με αναπηρία γυναίκες Ρομά), Πατέρες σε χηρεία ή κηδεμόνες παιδιών ή ατόμων με αναπηρία ή που έχουν την αποκλειστική φροντίδα εξαρτώμενων μελών
</t>
  </si>
  <si>
    <t xml:space="preserve">Άνεργοι, με έμφαση σε μακροχρόνια ανέργους και νέους , Άνεργοι - Άτομα με αναπηρία ή/και χρόνιες παθήσεις, Άνεργες γυναίκες, Άνεργοι/ες Δικαιούχοι επισιτιστικής βοήθειας και ΕΕΕ που αναζητούν εργασία </t>
  </si>
  <si>
    <t xml:space="preserve">Εργαζόμενοι, οι οποίοι επαπειλούνται με την απώλεια της θέσης εργασίας τους (εκ περιτροπής, επίσχεση, διαθεσιμότητα, συμβάσεις ορισμένου χρόνου, κλπ),
Εργαζόμενοι που απαιτείται να αποκτήσουν οριζόντιες επαγγελματικές δεξιότητες για την προσαρμογή τους στην τεχνολογική αλλαγή,
Εργαζόμενοι σε τομείς/κλάδους που επλήγησαν από τις επιπτώσεις της πανδημίας (πχ τουρισμός, εστίαση, κλπ),
Αυτοαπασχολούμενοι,
Εργαζόμενοι σε δυσμενή/επισφαλή θέση σε περιοχές που υπέστησαν φυσικές καταστροφές
</t>
  </si>
  <si>
    <t xml:space="preserve">Μαθητές Πρωτοβάθμιας και Δευτεροβάθμιας  εκπαίδευσης, Μαθητές ΕΕΚ, Σπουδαστές, Μαθητευόμενοι και Πρακτικά Ασκούμενοι της ΕΕΚ και λοιπών Τεχνικών/Επαγγελματικών Σχολών (Ναυτικές Ακαδημίες, Ανώτερες Καλλιτεχνικές Σχολές, Σχολές Τουριστικών Επαγγελμάτων,  Απόφοιτοι ΕΕΚ, κ.α.) και Φοιτητές Τριτοβάθμιας Εκπαίδευσης/Φορείς Δημόσιας Διοίκησης, Εποπτευόμενοι φορείς της Δημόσιας Διοίκησης (ΙΕΠ, ΙΤΥΕ-Διόφαντος, ΑΕΙ, Εθνική Αρχή Ανώτατης Εκπαίδευσης, κ.α.) </t>
  </si>
  <si>
    <t xml:space="preserve">Φοιτητές Τριτοβάθμιας Εκπαίδευσης (α', β' και γ' κύκλου σπουδών) , σπουδαστές ΑΕΝ, Φορείς Δημόσιας Διοίκησης
</t>
  </si>
  <si>
    <t xml:space="preserve">
Μαθητές ΕΕΚ, Σπουδαστές, Μαθητευόμενοι και Πρακτικά Ασκούμενοι της ΕΕΚ και λοιπών Τεχνικών/Επαγγελματικών Σχολών (Ναυτικές Ακαδημίες, Ανώτερες Καλλιτεχνικές Σχολές, Σχολές Τουριστικών Επαγγελμάτων, Απόφοιτοι ΕΕΚ, κ.α.) και Φοιτητές Τριτοβάθμιας Εκπαίδευσης/Φορείς Δημόσιας Διοίκησης
</t>
  </si>
  <si>
    <t xml:space="preserve">
Μαθητές Πρωτοβάθμιας και Δευτεροβάθμιας Εκπαίδευσης (ΑμΕΑ/Ειδικές Εκπαιδευτικές Ανάγκες και ΕΚΟ), Μαθητές Σχολών Δεύτερης Ευκαιρίας,
Σπουδαστές, Μαθητευόμενοι και Πρακτικά Ασκούμενοι της ΕΕΚ και λοιπών Τεχνικών/Επαγγελματικών Σχολών (πχ. Ναυτικές Ακαδημίες)
Φοιτητές Τριτοβάθμιας Εκπαίδευσης (ΑμΕΑ/Ειδικές Εκπαιδευτικές Ανάγκες και ΕΚΟ)
Εκπαιδευτικό Προσωπικό Πρωτοβάθμιας, Δευτεροβάθμιας, ΕΕΚ και λοιπών Τεχνικών/Επαγγελματικών Σχολών (πχ. Ναυτικές Ακαδημίες) και Τριτοβάθμιας Εκπαίδευσης
Άτομα ΑμΕΑ/Ειδικές Εκπαιδευτικές Ανάγκες και ΕΚΟ
Φορείς Δημόσιας Διοίκησης,
</t>
  </si>
  <si>
    <t xml:space="preserve">
Γενικός πληθυσμός με έμφαση σε άτομα με χαμηλά προσόντα, ΑμεΑ, ΕΚΟ, (συμπεριλαμβανομένων των μεταναστών και προσφύγων όπως αυτοί ορίζονται στο ισχύον θεσμικό πλαίσιο)
Στοχευμένες πληθυσμιακές ομάδες ανάλογα με το αντικείμενο της επιμόρφωσης (Στελέχη δημόσιας διοίκησης)
Εκπαιδευτικό, Ακαδημαϊκό και Διοικητικό Προσωπικό όλων των βαθμίδων εκπαίδευσης
</t>
  </si>
  <si>
    <t>Νέοι 15-29 ετών, Εκτός Εκπαίδευσης, Απασχόλησης και Κατάρτισης (ΕΑΕΚ / NEETs), προερχόμενοι από ευάλωτες και ειδικές ομάδες πληθυσμού (ΑμεΑ, Ρομά, νέοι παραβάτες, νέοι ωφελούμενοι από δομές παιδικής προστασίας, κ.α).</t>
  </si>
  <si>
    <t xml:space="preserve">Άτομα απειλούμενα / εκτεθειμένα σε φτώχεια και κοινωνικό αποκλεισμό,
Άτομα με αναπηρία,
Αρχηγοί μονογονεϊκών οικογενειών,
Εξαρτημένα / απεξαρτημένα άτομα,
Αποφυλακισμένοι,
Θύματα εγκλήματος και βίας, 
Ρομά
</t>
  </si>
  <si>
    <t>-</t>
  </si>
  <si>
    <t>8. Ενίσχυση δεξιοτήτων για τις Στρατηγικές Τεχνολογίες για την Ευρώπη (STEP)</t>
  </si>
  <si>
    <t>Προτεραιότητα 8</t>
  </si>
  <si>
    <t>4.ε</t>
  </si>
  <si>
    <t>145α/ 
145β</t>
  </si>
  <si>
    <t>Στήριξη για την ανάπτυξη δεξιοτήτων ή την πρόσβαση στην απασχόληση σε ψηφιακές τεχνολογίες και καινοτομία στον τομέα της υπερπροηγμένης τεχνολογίας και βιοτεχνολογίες/
Στήριξη για την ανάπτυξη δεξιοτήτων ή την πρόσβαση στην απασχόληση σε καθαρές και αποδοτικές ως προς τη χρήση των πόρων τεχνολογίες.</t>
  </si>
  <si>
    <t>142, 413</t>
  </si>
  <si>
    <t>142, 143</t>
  </si>
  <si>
    <t xml:space="preserve">Μέτρα για την προώθηση της συμμετοχής των γυναικών στην αγορά εργασίας και τη μείωση των διακρίσεων λόγω φύλου στην αγορά εργασίας/ Μέτρα για την προώθηση της ισορροπίας μεταξύ επαγγελματικής και προσωπικής ζωής, συμπεριλαμβανομένης της πρόσβασης στην παιδική φροντίδα και στη φροντίδα εξαρτώμενων προσώπων </t>
  </si>
  <si>
    <t xml:space="preserve">Μέτρα για την προώθηση της συμμετοχής των γυναικών στην αγορά εργασίας και τη μείωση των διακρίσεων λόγω φύλου στην αγορά εργασίας/ Μέτρα για την προώθηση της ισορροπίας μεταξύ επαγγελματικής και προσωπικής ζωής, συμπεριλαμβανομένης της πρόσβασης στην παιδική φροντίδα και στη φροντίδα εξαρτώμενων προσώπων  </t>
  </si>
  <si>
    <t xml:space="preserve">Καταρτιζόμενοι, Μαθητευόμενοι και Πρακτικά Ασκούμενοι της ΕΕΚ και λοιπών Τεχνικών/Επαγγελματικών Σχολών </t>
  </si>
  <si>
    <t xml:space="preserve">Φοιτητές Τριτοβάθμιας Εκπαίδευσης </t>
  </si>
  <si>
    <t xml:space="preserve"> PSO392 </t>
  </si>
  <si>
    <t>Βαθμός ικανοποίησης συμμετεχόντων σε προγράμματα πρακτικής άσκησης</t>
  </si>
  <si>
    <t xml:space="preserve">PSR391 </t>
  </si>
  <si>
    <t xml:space="preserve">Φοιτητές Τριτοβάθμιας Εκπαίδευσης 
Απόφοιτοι ΕΕΚ, λοιπών Τεχνικών Σχολών και Τριτοβάθμιας Εκπαίδευσης
</t>
  </si>
  <si>
    <t>Δράσεις ενίσχυσης δεξιοτήτων για την ανάπτυξη/παραγωγή κρίσιμων τεχνολογιών σε στρατηγικούς τομείς (STEP): Πρακτική άσκηση φοιτητών (ανώτατη εκπαίδευση)</t>
  </si>
  <si>
    <t>Δράσεις ενίσχυσης δεξιοτήτων για την ανάπτυξη/παραγωγή κρίσιμων τεχνολογιών σε στρατηγικούς τομείς (STEP): Επιμορφωτικά προγράμματα ΚΕΔΙΒΙΜ (ανώτατη εκπαίδευση)</t>
  </si>
  <si>
    <t>Δράσεις ενίσχυσης δεξιοτήτων για την ανάπτυξη/παραγωγή κρίσιμων τεχνολογιών σε στρατηγικούς τομείς (STEP): Οδηγοί κατάρτισης (προγράμματα σπουδών) για ΣΑΕΚ και Μεταλυκειακό έτος μαθητείας</t>
  </si>
  <si>
    <t>Δράσεις ενίσχυσης δεξιοτήτων για την ανάπτυξη/παραγωγή κρίσιμων τεχνολογιών σε στρατηγικούς τομείς (STEP): Υποστήριξη λειτουργίας ΣΑΕΚ και πρακτικής άσκησης ΣΑΕΚ</t>
  </si>
  <si>
    <t>Δράσεις ενίσχυσης δεξιοτήτων για την ανάπτυξη/παραγωγή κρίσιμων τεχνολογιών σε στρατηγικούς τομείς (STEP):  Επιμορφωτικά προγράμματα ΚΕΔΙΒΙΜ (ανώτατη εκπαίδευση)</t>
  </si>
  <si>
    <t>Δράσεις ενίσχυσης δεξιοτήτων για την ανάπτυξη/παραγωγή κρίσιμων τεχνολογιών σε στρατηγικούς τομείς (STEP):  Υποστήριξη λειτουργίας ΣΑΕΚ και πρακτικής άσκησης ΣΑΕΚ</t>
  </si>
  <si>
    <t xml:space="preserve">Φορείς που εκπονούν προγραμμάτα ανάπτυξης και αναδιαμόρφωσης εκπαιδευτικού περιεχομένου </t>
  </si>
  <si>
    <r>
      <rPr>
        <b/>
        <sz val="10"/>
        <color rgb="FFC00000"/>
        <rFont val="Calibri"/>
        <family val="2"/>
        <charset val="161"/>
        <scheme val="minor"/>
      </rPr>
      <t>PSO392</t>
    </r>
    <r>
      <rPr>
        <sz val="10"/>
        <color rgb="FFC00000"/>
        <rFont val="Calibri"/>
        <family val="2"/>
        <charset val="161"/>
        <scheme val="minor"/>
      </rPr>
      <t xml:space="preserve"> Αριθμός συμμετεχόντων σε προγράμματα μαθητείας και πρακτικής άσκησης</t>
    </r>
  </si>
  <si>
    <r>
      <rPr>
        <b/>
        <sz val="10"/>
        <color rgb="FFC00000"/>
        <rFont val="Calibri"/>
        <family val="2"/>
        <charset val="161"/>
        <scheme val="minor"/>
      </rPr>
      <t>PSR392</t>
    </r>
    <r>
      <rPr>
        <sz val="10"/>
        <color rgb="FFC00000"/>
        <rFont val="Calibri"/>
        <family val="2"/>
        <charset val="161"/>
        <scheme val="minor"/>
      </rPr>
      <t xml:space="preserve"> Βαθμός ικανοποίησης συμμετεχόντων σε προγράμματα πρακτικής άσκησης</t>
    </r>
  </si>
  <si>
    <r>
      <rPr>
        <b/>
        <sz val="10"/>
        <color rgb="FFC00000"/>
        <rFont val="Calibri"/>
        <family val="2"/>
        <charset val="161"/>
        <scheme val="minor"/>
      </rPr>
      <t>PSR394</t>
    </r>
    <r>
      <rPr>
        <sz val="10"/>
        <color rgb="FFC00000"/>
        <rFont val="Calibri"/>
        <family val="2"/>
        <charset val="161"/>
        <scheme val="minor"/>
      </rPr>
      <t xml:space="preserve"> Αριθμός συμμετεχόντων σε προγράμματα εκπαίδευσης, επιμόρφωσης και δια βίου μάθησης που πιστοποιήθηκαν</t>
    </r>
  </si>
  <si>
    <r>
      <rPr>
        <b/>
        <sz val="10"/>
        <rFont val="Calibri"/>
        <family val="2"/>
        <charset val="161"/>
        <scheme val="minor"/>
      </rPr>
      <t>PSO392</t>
    </r>
    <r>
      <rPr>
        <sz val="10"/>
        <rFont val="Calibri"/>
        <family val="2"/>
        <charset val="161"/>
        <scheme val="minor"/>
      </rPr>
      <t xml:space="preserve"> Αριθμός συμμετεχόντων σε προγράμματα μαθητείας και πρακτικής άσκησης</t>
    </r>
  </si>
  <si>
    <t>9. Ενίσχυση δεξιοτήτων σε αμυντικές τεχνολογίες στο πλαίσιο της Πρωτοβουλίας STEP</t>
  </si>
  <si>
    <t>Άνεργοι και ανενεργοί,με έμφαση σε μακροχρόνια ανέργους
Άνεργοι και ανενεργοί ΑμεΑ και εμποδιζόμενα άτομα ή/και χρόνιες παθήσεις
Άνεργες και ανενεργές γυναίκες
Άνεργοι και ανενεργοί Δικαιούχοι επισιτιστικής βοήθειας και ΕΕΕ που αναζητούν εργασία</t>
  </si>
  <si>
    <r>
      <rPr>
        <b/>
        <sz val="10"/>
        <color rgb="FFC00000"/>
        <rFont val="Calibri"/>
        <family val="2"/>
        <charset val="161"/>
        <scheme val="minor"/>
      </rPr>
      <t>EECO02</t>
    </r>
    <r>
      <rPr>
        <sz val="10"/>
        <color rgb="FFC00000"/>
        <rFont val="Calibri"/>
        <family val="2"/>
        <charset val="161"/>
        <scheme val="minor"/>
      </rPr>
      <t xml:space="preserve"> Άνεργοι, συμπεριλαμβανομένων των μακροχρόνια ανέργων</t>
    </r>
  </si>
  <si>
    <r>
      <rPr>
        <b/>
        <sz val="10"/>
        <color rgb="FFC00000"/>
        <rFont val="Calibri"/>
        <family val="2"/>
        <charset val="161"/>
        <scheme val="minor"/>
      </rPr>
      <t xml:space="preserve">ΕΕCR05 </t>
    </r>
    <r>
      <rPr>
        <sz val="10"/>
        <color rgb="FFC00000"/>
        <rFont val="Calibri"/>
        <family val="2"/>
        <charset val="161"/>
        <scheme val="minor"/>
      </rPr>
      <t>Συμμετέχοντες που εργάζονται, συμπεριλαμβανομένης της αυτοαπασχόλησης, έξι μήνες μετά τη συμμετοχή τους</t>
    </r>
  </si>
  <si>
    <r>
      <rPr>
        <b/>
        <sz val="10"/>
        <color rgb="FFC00000"/>
        <rFont val="Calibri"/>
        <family val="2"/>
        <charset val="161"/>
        <scheme val="minor"/>
      </rPr>
      <t>ΕΕCO05</t>
    </r>
    <r>
      <rPr>
        <sz val="10"/>
        <color rgb="FFC00000"/>
        <rFont val="Calibri"/>
        <family val="2"/>
        <charset val="161"/>
        <scheme val="minor"/>
      </rPr>
      <t xml:space="preserve"> Απασχολούμενοι, συμπεριλαμβανομένων των αυτοαπασχολουμένων</t>
    </r>
  </si>
  <si>
    <t>10. Ενίσχυση δεξιοτήτων στους τομείς της πολιτικής ετοιμότητας, της αμυντικής βιομηχανίας και της ασφάλειας στον κυβερνοχώρο</t>
  </si>
  <si>
    <r>
      <t xml:space="preserve">ΕΕCO03 </t>
    </r>
    <r>
      <rPr>
        <sz val="10"/>
        <rFont val="Calibri"/>
        <family val="2"/>
        <charset val="161"/>
        <scheme val="minor"/>
      </rPr>
      <t>Μακροχρόνια άνεργοι</t>
    </r>
  </si>
  <si>
    <r>
      <rPr>
        <b/>
        <strike/>
        <sz val="10"/>
        <color rgb="FFFF0000"/>
        <rFont val="Calibri"/>
        <family val="2"/>
        <charset val="161"/>
        <scheme val="minor"/>
      </rPr>
      <t>ΕΕCO05</t>
    </r>
    <r>
      <rPr>
        <strike/>
        <sz val="10"/>
        <color rgb="FFFF0000"/>
        <rFont val="Calibri"/>
        <family val="2"/>
        <charset val="161"/>
        <scheme val="minor"/>
      </rPr>
      <t xml:space="preserve"> Απασχολούμενοι, συμπεριλαμβανομένων των αυτοαπασχολουμένων</t>
    </r>
  </si>
  <si>
    <r>
      <rPr>
        <b/>
        <strike/>
        <sz val="10"/>
        <color rgb="FFFF0000"/>
        <rFont val="Calibri"/>
        <family val="2"/>
        <charset val="161"/>
        <scheme val="minor"/>
      </rPr>
      <t>ΕΕCR06</t>
    </r>
    <r>
      <rPr>
        <strike/>
        <sz val="10"/>
        <color rgb="FFFF0000"/>
        <rFont val="Calibri"/>
        <family val="2"/>
        <charset val="161"/>
        <scheme val="minor"/>
      </rPr>
      <t xml:space="preserve"> Συμμετέχοντες με βελτιωμένη κατάσταση στην αγορά εργασίας έξι μήνες μετά τη συμμετοχή τους</t>
    </r>
  </si>
  <si>
    <t>Προτεραιότητα 9</t>
  </si>
  <si>
    <t>4.a</t>
  </si>
  <si>
    <t>EECO02</t>
  </si>
  <si>
    <t>EECR03</t>
  </si>
  <si>
    <t>MET</t>
  </si>
  <si>
    <t>Αναβάθμιση δεξιοτήτων (upskilling) ή/και επανειδίκευση (reskilling) εργαζομένων του ιδιωτικού τομέα σε σε αμυντικές τεχνολογίες STEP.</t>
  </si>
  <si>
    <t>EECO05</t>
  </si>
  <si>
    <t>Προγράμματα απόκτησης εργασιακής εμπειρίας ανέργων σε αντικείμενα σχετικά με αμυντικές τεχνολογίες STEP</t>
  </si>
  <si>
    <r>
      <rPr>
        <b/>
        <sz val="10"/>
        <color rgb="FFC00000"/>
        <rFont val="Calibri"/>
        <family val="2"/>
        <charset val="161"/>
        <scheme val="minor"/>
      </rPr>
      <t xml:space="preserve">ΕΕCR03 </t>
    </r>
    <r>
      <rPr>
        <sz val="10"/>
        <color rgb="FFC00000"/>
        <rFont val="Calibri"/>
        <family val="2"/>
        <charset val="161"/>
        <scheme val="minor"/>
      </rPr>
      <t xml:space="preserve">Συμμετέχοντες που αποκτούν τυπικό επαγγελματικό προσόν αμέσως μετά τη συμμετοχή τους </t>
    </r>
  </si>
  <si>
    <t>Αναβάθμιση δεξιοτήτων (upskilling)  ή/και επανειδίκευση (reskilling) εργαζομένων του ιδιωτικού τομέα σε αμυντικές τεχνολογίες STEP.</t>
  </si>
  <si>
    <t>Χρηματοδότηση ανάπτυξης και υλοποίησης ΠΜΣ ή ΔΠΜΣ από ΑΕΙ και ΑΣΕΙ σε αντικείμενα που σχετίζονται με την ανάπτυξη/παραγωγή αμυντικών τεχνολογιών STEP.</t>
  </si>
  <si>
    <t>Πρακτική άσκηση φοιτητών Τριτοβάθμιας Εκπαίδευσης (ΑΕΙ ή/και ΑΣΕΙ) με αντικείμενο σχετικό με αμυντικές τεχνολογίες STEP.</t>
  </si>
  <si>
    <t xml:space="preserve">Αναβάθμιση της επαγγελματικής εκπαίδευσης και κατάρτισης (μετα-γυμνασιακή [ΕΠΑΣ, ΕΠΑΛ] και μετα-δευτεροβάθμια [ΣΑΕΚ]) για νέα προγράμματα (ή αναδιαμόρφωση υφιστάμενων) σε αντικείμενα  που αφορούν την ανάπτυξη/παραγωγή αμυντικών τεχνολογιών STEP </t>
  </si>
  <si>
    <t xml:space="preserve">Διεθνοποίηση εκπαιδευτικών υπηρεσιών των ΑΕΙ και ΑΣΕΙ σε ειδικά αντικείμενα σχετικά με αμυντικές τεχνολογίες STEP </t>
  </si>
  <si>
    <r>
      <rPr>
        <b/>
        <sz val="10"/>
        <color rgb="FFC00000"/>
        <rFont val="Calibri"/>
        <family val="2"/>
        <charset val="161"/>
        <scheme val="minor"/>
      </rPr>
      <t>PSO390:</t>
    </r>
    <r>
      <rPr>
        <sz val="10"/>
        <color rgb="FFC00000"/>
        <rFont val="Calibri"/>
        <family val="2"/>
        <charset val="161"/>
        <scheme val="minor"/>
      </rPr>
      <t xml:space="preserve"> Αριθμός εκπαιδευτικών δομών  που υποστηρίζονται</t>
    </r>
  </si>
  <si>
    <r>
      <rPr>
        <b/>
        <sz val="10"/>
        <color rgb="FFC00000"/>
        <rFont val="Calibri"/>
        <family val="2"/>
        <charset val="161"/>
        <scheme val="minor"/>
      </rPr>
      <t>PSR390:</t>
    </r>
    <r>
      <rPr>
        <sz val="10"/>
        <color rgb="FFC00000"/>
        <rFont val="Calibri"/>
        <family val="2"/>
        <charset val="161"/>
        <scheme val="minor"/>
      </rPr>
      <t xml:space="preserve"> Αριθμός ατόμων που ωφελήθηκαν</t>
    </r>
  </si>
  <si>
    <r>
      <rPr>
        <b/>
        <sz val="10"/>
        <color rgb="FFC00000"/>
        <rFont val="Calibri"/>
        <family val="2"/>
        <charset val="161"/>
        <scheme val="minor"/>
      </rPr>
      <t>PSO393:</t>
    </r>
    <r>
      <rPr>
        <sz val="10"/>
        <color rgb="FFC00000"/>
        <rFont val="Calibri"/>
        <family val="2"/>
        <charset val="161"/>
        <scheme val="minor"/>
      </rPr>
      <t xml:space="preserve"> Αριθμός συμμετεχόντων που λαμβάνουν υποτροφία</t>
    </r>
  </si>
  <si>
    <r>
      <rPr>
        <b/>
        <sz val="10"/>
        <color rgb="FFC00000"/>
        <rFont val="Calibri"/>
        <family val="2"/>
        <charset val="161"/>
        <scheme val="minor"/>
      </rPr>
      <t xml:space="preserve">PSR393: </t>
    </r>
    <r>
      <rPr>
        <sz val="10"/>
        <color rgb="FFC00000"/>
        <rFont val="Calibri"/>
        <family val="2"/>
        <charset val="161"/>
        <scheme val="minor"/>
      </rPr>
      <t>Αριθμός συμμετεχόντων που ολοκληρώνουν έγκαιρα τον κύκλο σπουδών τους</t>
    </r>
  </si>
  <si>
    <r>
      <rPr>
        <b/>
        <sz val="10"/>
        <color rgb="FFC00000"/>
        <rFont val="Calibri"/>
        <family val="2"/>
        <charset val="161"/>
        <scheme val="minor"/>
      </rPr>
      <t>PSO392:</t>
    </r>
    <r>
      <rPr>
        <sz val="10"/>
        <color rgb="FFC00000"/>
        <rFont val="Calibri"/>
        <family val="2"/>
        <charset val="161"/>
        <scheme val="minor"/>
      </rPr>
      <t xml:space="preserve"> Αριθμός συμμετεχόντων σε προγράμματα μαθητείας και πρακτικής άσκησης</t>
    </r>
  </si>
  <si>
    <r>
      <rPr>
        <b/>
        <sz val="10"/>
        <color rgb="FFC00000"/>
        <rFont val="Calibri"/>
        <family val="2"/>
        <charset val="161"/>
        <scheme val="minor"/>
      </rPr>
      <t>ΕΕCR05:</t>
    </r>
    <r>
      <rPr>
        <sz val="10"/>
        <color rgb="FFC00000"/>
        <rFont val="Calibri"/>
        <family val="2"/>
        <charset val="161"/>
        <scheme val="minor"/>
      </rPr>
      <t xml:space="preserve"> Συμμετέχοντες που εργάζονται, συμπεριλαμβανομένης της αυτοαπασχόλησης, έξι μήνες μετά τη συμμετοχή τους</t>
    </r>
  </si>
  <si>
    <r>
      <rPr>
        <b/>
        <sz val="10"/>
        <color rgb="FFC00000"/>
        <rFont val="Calibri"/>
        <family val="2"/>
        <charset val="161"/>
        <scheme val="minor"/>
      </rPr>
      <t>PSO391:</t>
    </r>
    <r>
      <rPr>
        <sz val="10"/>
        <color rgb="FFC00000"/>
        <rFont val="Calibri"/>
        <family val="2"/>
        <charset val="161"/>
        <scheme val="minor"/>
      </rPr>
      <t xml:space="preserve"> Φορείς που εκπονούν προγραμμάτα ανάπτυξης και αναδιαμόρφωσης εκπαιδευτικού περιεχομένου </t>
    </r>
  </si>
  <si>
    <r>
      <rPr>
        <b/>
        <sz val="10"/>
        <color rgb="FFC00000"/>
        <rFont val="Calibri"/>
        <family val="2"/>
        <charset val="161"/>
        <scheme val="minor"/>
      </rPr>
      <t xml:space="preserve">PSR391: </t>
    </r>
    <r>
      <rPr>
        <sz val="10"/>
        <color rgb="FFC00000"/>
        <rFont val="Calibri"/>
        <family val="2"/>
        <charset val="161"/>
        <scheme val="minor"/>
      </rPr>
      <t>Αριθμός προγραμμάτων ανάπτυξης και αναδιαμόρφωσης εκπαιδευτικού περιεχομένου</t>
    </r>
  </si>
  <si>
    <t xml:space="preserve">Επανειδίκευση (reskilling)  ανθρώπινου  δυναμικού  υψηλών προσόντων σε αντικείμενα που σχετίζονται με την ανάπτυξη/παραγωγή αμυντικών τεχνολογιών STEP, με στόχο την ενίσχυση της αμυντικής βιομηχανίας.  </t>
  </si>
  <si>
    <r>
      <rPr>
        <b/>
        <sz val="10"/>
        <color rgb="FFC00000"/>
        <rFont val="Calibri"/>
        <family val="2"/>
        <charset val="161"/>
        <scheme val="minor"/>
      </rPr>
      <t>PSO394</t>
    </r>
    <r>
      <rPr>
        <sz val="10"/>
        <color rgb="FFC00000"/>
        <rFont val="Calibri"/>
        <family val="2"/>
        <charset val="161"/>
        <scheme val="minor"/>
      </rPr>
      <t xml:space="preserve"> Αριθμός συμμετεχόντων σε προγράμματα εκπαίδευσης, επιμόρφωσης και διά βίου μάθησης</t>
    </r>
  </si>
  <si>
    <t xml:space="preserve">Μαθητεία - πρακτική άσκηση στην επαγγελματική εκπαίδευση: 
α) Yλοποίηση προγραμμάτων Μαθητείας (ΕΠΑΣ Μαθητείας, Τάξη μαθητείας ΕΠΑΛ) σε αντικείμενα που θα επιτρέψουν/κατευθύνουν την απασχόληση μαθητευομένων σε αμυντικές τεχνολογίες STEP 
β) Λειτουργία ΣΑΕΚ και Πρακτική άσκηση σπουδαστών ΣΑΕΚ σε αντικείμενα αρχικής επαγγελματικής κατάρτισης σχετικών με τις  αμυντικές τεχνολογίες STEP.
</t>
  </si>
  <si>
    <t>Άνεργοι και ανενεργοί υψηλών προσόντων</t>
  </si>
  <si>
    <t xml:space="preserve">Αναβάθμιση δεξιοτήτων (upskilling)  ή/και επανειδίκευση (reskilling) εργαζομένων: 
1. Αναβάθμιση δεξιοτήτων (upskilling) ή/και επανειδίκευση (reskilling) του ανθρώπινου δυναμικού της Δημόσιας Διοίκησης και θεσμική ενδυνάμωση φορέων, σε αντικείμενα που αφορούν καταστάσεις έκτακτης ανάγκης, κυβερνο-ασφάλειας, διαχείρισης κρίσεων/έκτακτων αναγκών. 
2. Αναβάθμιση  και επανεκπαίδευση εργαζομένων του ιδιωτικού τομέα σε τομείς συναφείς με την αμυντική  βιομηχανία σε  προηγμένους τομείς STEM (Επιστήμη, Τεχνολογία, Μηχανική και Μαθηματικά)
3. Αναβάθμιση δεξιοτήτων (upskilling)  ή/και επανειδίκευση (reskilling) εργαζομένων του ιδιωτικού τομέα σε αντικείμενα σχετικά με κυβερνοασφάλεια, διαχείριση έκτακτων αναγκών, ευφυή συστήματα  πληροφοριών  συστήματα  υπολογιστών υψηλής απόδοσης, συστήματα που εξυπηρετούν διττή χρήση κλπ
4. Ανάπτυξη εξειδικευμένων γνώσεων  και ψηφιακών δεξιοτήτων του  πολιτικού  προσωπικού του Υπουργείου Εθνικής Άμυνας,  του στρατιωτικού προσωπικού του Λιμενικού  Σώματος – Ελληνικής Ακτοφυλακής καθώς και του πολιτικού προσωπικού του Υπουργείου Ναυτιλίας και Νησιωτικής Πολιτικής
5. Εκπαίδευση επαγγελματιών υγείας για την ανάπτυξη δεξιοτήτων στο πλαίσιο αντιμετώπισης καταστάσεων έκτακτης ανάγκης, κυβερνοασφάλειας  των νοσοκομείων και των παρόχων  υγειονομικής περίθαλψης κλπ </t>
  </si>
  <si>
    <t xml:space="preserve">Πρακτική άσκηση φοιτητών Τριτοβάθμιας Εκπαίδευσης (ΑΕΙ και ΑΣΕΙ) σε φορείς της αμυντικής βιομηχανίας, της κυβερνοασφάλειας και της πολιτικής ετοιμότητας / Πρακτική εκπαίδευση φοιτητών ΑΣΕΙ, Λιμενικού κλπ. σε επιχειρησιακά μέσα για την παροχή υπηρεσιών πολιτικής προστασίας 
</t>
  </si>
  <si>
    <t xml:space="preserve">Χρηματοδότηση ανάπτυξης και υλοποίησης ΠΜΣ ή ΔΠΜΣ από ΑΕΙ και ΑΣΕΙ σε αντικείμενα σχετικά με κυβερνο-ασφάλεια ή εφαρμογές διττής χρήσης (άμυνα, πολιτική προστασία). 
</t>
  </si>
  <si>
    <t xml:space="preserve">Χρηματοδότηση διδακτορικών σε αντικείμενα διττής χρήσης. </t>
  </si>
  <si>
    <t xml:space="preserve">Ένταξη της ετοιμότητας στην αντιμετώπιση κρίσεων/έκτακτων αναγκών στα προγράμματα σπουδών όλων των βαθμίδων εκπαίδευσης
</t>
  </si>
  <si>
    <t>Εκπαίδευση στις πρώτες βοήθειες για τους μαθητές/σπουδαστές/φοιτητές  για περιπτώσεις κρίσεων/έκτακτων αναγκών</t>
  </si>
  <si>
    <t xml:space="preserve">•	Στρατεύσιμοι
•	Στελέχη κρίσιμων υπηρεσιών 
•	Επαγγελματικές ομάδες με ρόλο στην άμεση απόκριση και υποστήριξη σε περιόδους έκτακτων αναγκών ή αντιμετώπισης συνεπειών φυσικών καταστροφών μεγάλης κλίμακας
•	Εκπαιδευτικοί
•	ΜΚΟ, ομάδες εθελοντών
•	Γενικός πληθυσμός </t>
  </si>
  <si>
    <t>Φοιτητές Τριτοβάθμιας Εκπαίδευσης και φοιτητές ΑΣΕΙ</t>
  </si>
  <si>
    <t>Καταρτιζόμενοι, Μαθητευόμενοι και Πρακτικά Ασκούμενοι της ΕΕΚ και λοιπών Τεχνικών/Επαγγελματικών Σχολών</t>
  </si>
  <si>
    <t xml:space="preserve"> Φοιτητές Τριτοβάθμιας Εκπαίδευσης και φοιτητές ΑΣΕΙ
Απόφοιτοι Τριτοβάθμιας Εκπαίδευσης και ΑΣΕΙ</t>
  </si>
  <si>
    <t>Καταρτιζόμενοι, Μαθητευόμενοι και Πρακτικά Ασκούμενοι της ΕΕΚ και λοιπών Τεχνικών/Επαγγελματικών Σχολών
Απόφοιτοι ΕΕΚ, λοιπών Τεχνικών Σχολών</t>
  </si>
  <si>
    <t xml:space="preserve">Ανθρώπινο  δυναμικό  υψηλών προσόντων με εμπειρία στον τομέα της άμυνας και συναφών τομέων </t>
  </si>
  <si>
    <t>Διδακτορικοί φοιτητές</t>
  </si>
  <si>
    <t>•	Φοιτητές Τριτοβάθμιας Εκπαίδευσης και φοιτητές ΑΣΕΙ
•	Μαθητές, σπουδαστές ΕΕΚ</t>
  </si>
  <si>
    <t xml:space="preserve">Χρηματοδότηση διδακτορικών σε αντικείμενα που σχετίζονται με την ανάπτυξη/παραγωγή αμυντικών τεχνολογιών STEP / Χρηματοδότηση Βιομηχανικών Διδακτορικών σε ΑΕΙ και ΑΣΕΙ σε αντικείμενα αμυντικών τεχνολογιών STEP </t>
  </si>
  <si>
    <t>Φοιτητές Τριτοβάθμιας Εκπαίδευσης και φοιτητές ΑΣΕΙ
Απόφοιτοι Τριτοβάθμιας Εκπαίδευσης και ΑΣΕΙ</t>
  </si>
  <si>
    <r>
      <rPr>
        <b/>
        <sz val="10"/>
        <color rgb="FFC00000"/>
        <rFont val="Calibri"/>
        <family val="2"/>
        <charset val="161"/>
        <scheme val="minor"/>
      </rPr>
      <t>PSO391:</t>
    </r>
    <r>
      <rPr>
        <sz val="10"/>
        <color rgb="FFC00000"/>
        <rFont val="Calibri"/>
        <family val="2"/>
        <charset val="161"/>
        <scheme val="minor"/>
      </rPr>
      <t xml:space="preserve"> Φορείς που εκπονούν προγράμματα ανάπτυξης και αναδιαμόρφωσης εκπαιδευτικού περιεχομένου </t>
    </r>
  </si>
  <si>
    <t>145α</t>
  </si>
  <si>
    <t>Στήριξη για την ανάπτυξη δεξιοτήτων ή την πρόσβαση στην απασχόληση σε ψηφιακές τεχνολογίες και καινοτομία στον τομέα της υπερπροηγμένης τεχνολογίας, τις βιοτεχνολογίες και τις αμυντικές τεχνολογίες</t>
  </si>
  <si>
    <t>Κατάρτιση/πιστοποίηση ανέργων για την απόκτηση δεξιοτήτων και την απασχολησιμότητα τους σε αντικείμενα σχετικά με αμυντικές τεχνολογίες STEP</t>
  </si>
  <si>
    <t>EECR05</t>
  </si>
  <si>
    <t>Αναβάθμιση δεξιοτήτων (upskilling) ή/και επανειδίκευση (reskilling) εργαζομένων του ιδιωτικού τομέα σε αμυντικές τεχνολογίες STEP</t>
  </si>
  <si>
    <t>PSO390</t>
  </si>
  <si>
    <t>Αριθμός εκπαιδευτικών δομών  που υποστηρίζονται</t>
  </si>
  <si>
    <t>PSR390</t>
  </si>
  <si>
    <t>Αριθμός ατόμων που ωφελήθηκαν</t>
  </si>
  <si>
    <t xml:space="preserve"> Αριθμός συμμετεχόντων που λαμβάνουν υποτροφία</t>
  </si>
  <si>
    <t>Άτομα</t>
  </si>
  <si>
    <t>PSO392</t>
  </si>
  <si>
    <t xml:space="preserve">PSR392 </t>
  </si>
  <si>
    <t>Προτεραιότητα 10</t>
  </si>
  <si>
    <t>4.ζ</t>
  </si>
  <si>
    <t>Αριθμός συμμετεχόντων σε προγράμματα εκπαίδευσης, επιμόρφωσης και διά βίου μάθησης</t>
  </si>
  <si>
    <t>Αναβάθμιση δεξιοτήτων (upskilling)  ή/και επανειδίκευση (reskilling) εργαζομένων</t>
  </si>
  <si>
    <t>Προγράμματα ανάπτυξης δεξιοτήτων για περιπτώσεις κρίσεων/ έκτακτων αναγκών</t>
  </si>
  <si>
    <t>Προγράμματα ανάπτυξης δεξιοτήτων για περιπτώσεις κρίσεων/ έκτακτων αναγκών: 1.	Προγράμματα ανάπτυξης δεξιοτήτων για διασφάλιση διαθεσιμότητας και κινητικότητας εξειδικευμένου προσωπικού (πχ ΜΚΟ, ομάδες εθελοντών, υπηρεσίες έκτακτης ανάγκης, προσωπικό υγειονομικής περίθαλψης κλπ.) για την αντιμετώπιση κρίσεων/εκτάκτων αναγκών 
2.	 Προγράμματα ανάπτυξης δεξιοτήτων του εκπαιδευτικού προσωπικού όλων των βαθμίδων εκπαίδευσης σε θέματα έκτακτης ανάγκης, κυβερνοασφαλειας και πολιτικής προστασίας.
3.	Εκπαίδευση οδηγών μέσων μεταφοράς σε παροχή υπηρεσιών πρώτων βοηθειών
4.	Εκπαίδευση στρατευσίμων σε θέματα πολιτικής προστασίας ή/και πολιτικής ετοιμότητας (πχ πρώτες βοήθειες κλπ.) 
5.	Εκπαίδευση στις πρώτες βοήθειες του γενικού πληθυσμού για περιπτώσεις κρίσεων/εκτάκτων αναγκών.</t>
  </si>
  <si>
    <t xml:space="preserve">Πρακτική άσκηση φοιτητών Τριτοβάθμιας Εκπαίδευσης (ΑΕΙ και ΑΣΕΙ) σε φορείς της αμυντικής βιομηχανίας, της κυβερνοασφάλειας και της πολιτικής ετοιμότητας / Πρακτική εκπαίδευση φοιτητών ΑΣΕΙ, Λιμενικού κλπ. σε επιχειρησιακά μέσα για την παροχή υπηρεσιών πολιτικής προστασίας </t>
  </si>
  <si>
    <t xml:space="preserve">Κατάρτιση/πιστοποίηση ανέργων και ανενεργών για την απόκτηση δεξιοτήτων και την απασχολησιμότητα τους σε αντικείμενα σχετικά με αμυντικές τεχνολογίες STEP </t>
  </si>
  <si>
    <t>Προγράμματα απόκτησης εργασιακής εμπειρίας ανέργων και ανενεργών σε αντικείμενα σχετικά με αμυντικές τεχνολογίες STEP</t>
  </si>
  <si>
    <t>Κατάρτιση/πιστοποίηση ανέργων και ανενεργών για την απόκτηση δεξιοτήτων σε αντικείμενα κυβερνο-ασφάλειας (αφορά σε ανέργους και ανενεργούς υψηλών τυπικών προσόντων) &amp; πολιτικής προστασίας/ετοιμότητας για τη βελτίωση της απασχολησιμότητάς τους σε ανάλογους τομείς</t>
  </si>
  <si>
    <t>Κατάρτιση/πιστοποίηση ανέργων και ανενεργών για την απόκτηση δεξιοτήτων και την απασχολησιμότητα τους σε αντικείμενα σχετικά με αμυντικές τεχνολογίες STEP</t>
  </si>
  <si>
    <t>Κατάρτιση/πιστοποίηση ανέργωνκαι ανενεργών για την απόκτηση δεξιοτήτων και την απασχολησιμότητα τους σε αντικείμενα σχετικά με αμυντικές τεχνολογίες STEP</t>
  </si>
  <si>
    <t>Προγράμματα απόκτησης εργασιακής εμπειρίας ανέργων και ανενεργώνσε αντικείμενα σχετικά με αμυντικές τεχνολογίες STEP</t>
  </si>
  <si>
    <t>• Ανθρώπινο δυναμικό δημόσιας διοίκησης 
• Εργαζόμενοι σε τομείς συναφείς με την αμυντική βιομηχανία
• Εργαζόμενοι συμπεριλαμβανομένων των εργαζόμενων σε επισφαλείς θέσεις εργασίας  (εκ περιτροπής, επίσχεση, διαθεσιμότητα, συμβάσεις ορισμένου χρόνο, κλπ.)
• Επαγγελματίες υγείας
• Φορείς Δημόσιας Διοίκησης</t>
  </si>
  <si>
    <t xml:space="preserve">Εργαζόμενοι, συμπεριλαμβανομένων των εργαζόμενων σε επισφαλείς θέσεις εργασίας (εκ περιτροπής, επίσχεση, διαθεσιμότητα, συμβάσεις ορισμένου χρόνου, κλπ.)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</si>
</sst>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6" formatCode="#,##0\ &quot;€&quot;;[Red]\-#,##0\ &quot;€&quot;"/>
    <numFmt numFmtId="8" formatCode="#,##0.00\ &quot;€&quot;;[Red]\-#,##0.00\ &quot;€&quot;"/>
    <numFmt numFmtId="44" formatCode="_-* #,##0.00\ &quot;€&quot;_-;\-* #,##0.00\ &quot;€&quot;_-;_-* &quot;-&quot;??\ &quot;€&quot;_-;_-@_-"/>
    <numFmt numFmtId="164" formatCode="_-* #,##0.00\ _€_-;\-* #,##0.00\ _€_-;_-* &quot;-&quot;??\ _€_-;_-@_-"/>
    <numFmt numFmtId="165" formatCode="#,##0\ &quot;€&quot;"/>
    <numFmt numFmtId="166" formatCode="#,##0.00\ &quot;€&quot;"/>
    <numFmt numFmtId="167" formatCode="_-* #,##0\ _€_-;\-* #,##0\ _€_-;_-* &quot;-&quot;??\ _€_-;_-@_-"/>
    <numFmt numFmtId="168" formatCode="_(* #,##0.00_);_(* \(#,##0.00\);_(* &quot;-&quot;??_);_(@_)"/>
  </numFmts>
  <fonts count="39" x14ac:knownFonts="1">
    <font>
      <sz val="11"/>
      <color theme="1"/>
      <name val="Calibri"/>
      <family val="2"/>
      <charset val="161"/>
      <scheme val="minor"/>
    </font>
    <font>
      <b/>
      <sz val="11"/>
      <color theme="1"/>
      <name val="Calibri"/>
      <family val="2"/>
      <charset val="161"/>
      <scheme val="minor"/>
    </font>
    <font>
      <b/>
      <sz val="11"/>
      <color theme="4" tint="-0.249977111117893"/>
      <name val="Calibri"/>
      <family val="2"/>
      <charset val="161"/>
      <scheme val="minor"/>
    </font>
    <font>
      <b/>
      <sz val="11"/>
      <color rgb="FF000000"/>
      <name val="Calibri"/>
      <family val="2"/>
      <charset val="161"/>
      <scheme val="minor"/>
    </font>
    <font>
      <sz val="11"/>
      <color rgb="FF000000"/>
      <name val="Calibri"/>
      <family val="2"/>
      <charset val="161"/>
      <scheme val="minor"/>
    </font>
    <font>
      <i/>
      <sz val="11"/>
      <name val="Calibri"/>
      <family val="2"/>
      <charset val="161"/>
      <scheme val="minor"/>
    </font>
    <font>
      <b/>
      <sz val="10"/>
      <color rgb="FF3F3F3F"/>
      <name val="Arial"/>
      <family val="2"/>
    </font>
    <font>
      <sz val="11"/>
      <color rgb="FF000000"/>
      <name val="Calibri"/>
      <family val="2"/>
      <charset val="161"/>
    </font>
    <font>
      <i/>
      <sz val="11"/>
      <color theme="1"/>
      <name val="Calibri"/>
      <family val="2"/>
      <charset val="161"/>
      <scheme val="minor"/>
    </font>
    <font>
      <sz val="11"/>
      <color theme="1"/>
      <name val="Calibri"/>
      <family val="2"/>
      <charset val="161"/>
      <scheme val="minor"/>
    </font>
    <font>
      <sz val="10"/>
      <color theme="1"/>
      <name val="Calibri"/>
      <family val="2"/>
      <charset val="161"/>
      <scheme val="minor"/>
    </font>
    <font>
      <sz val="10"/>
      <name val="Calibri"/>
      <family val="2"/>
      <charset val="161"/>
      <scheme val="minor"/>
    </font>
    <font>
      <b/>
      <sz val="10"/>
      <color rgb="FF3F3F3F"/>
      <name val="Arial"/>
      <family val="2"/>
      <charset val="161"/>
    </font>
    <font>
      <sz val="11"/>
      <color theme="1"/>
      <name val="Calibri"/>
      <family val="2"/>
      <scheme val="minor"/>
    </font>
    <font>
      <sz val="11"/>
      <name val="Calibri"/>
      <family val="2"/>
      <charset val="161"/>
      <scheme val="minor"/>
    </font>
    <font>
      <sz val="10"/>
      <name val="Arial"/>
      <family val="2"/>
      <charset val="161"/>
    </font>
    <font>
      <sz val="10"/>
      <name val="Arial"/>
      <family val="2"/>
      <charset val="161"/>
    </font>
    <font>
      <b/>
      <sz val="11"/>
      <color indexed="63"/>
      <name val="Calibri"/>
      <family val="2"/>
      <charset val="161"/>
    </font>
    <font>
      <sz val="10"/>
      <color theme="9" tint="-0.249977111117893"/>
      <name val="Calibri"/>
      <family val="2"/>
      <charset val="161"/>
      <scheme val="minor"/>
    </font>
    <font>
      <b/>
      <i/>
      <sz val="11"/>
      <color rgb="FF000000"/>
      <name val="Calibri"/>
      <family val="2"/>
      <charset val="161"/>
      <scheme val="minor"/>
    </font>
    <font>
      <b/>
      <i/>
      <sz val="11"/>
      <color theme="1"/>
      <name val="Calibri"/>
      <family val="2"/>
      <charset val="161"/>
      <scheme val="minor"/>
    </font>
    <font>
      <b/>
      <sz val="11"/>
      <name val="Calibri"/>
      <family val="2"/>
      <charset val="161"/>
      <scheme val="minor"/>
    </font>
    <font>
      <b/>
      <i/>
      <sz val="11"/>
      <name val="Calibri"/>
      <family val="2"/>
      <charset val="161"/>
      <scheme val="minor"/>
    </font>
    <font>
      <b/>
      <sz val="14"/>
      <name val="Calibri"/>
      <family val="2"/>
      <charset val="161"/>
      <scheme val="minor"/>
    </font>
    <font>
      <b/>
      <sz val="10"/>
      <color theme="1"/>
      <name val="Calibri"/>
      <family val="2"/>
      <charset val="161"/>
      <scheme val="minor"/>
    </font>
    <font>
      <b/>
      <sz val="10"/>
      <color rgb="FF000000"/>
      <name val="Calibri"/>
      <family val="2"/>
      <charset val="161"/>
      <scheme val="minor"/>
    </font>
    <font>
      <sz val="10"/>
      <color rgb="FFFF0000"/>
      <name val="Calibri"/>
      <family val="2"/>
      <charset val="161"/>
      <scheme val="minor"/>
    </font>
    <font>
      <b/>
      <sz val="10"/>
      <name val="Calibri"/>
      <family val="2"/>
      <charset val="161"/>
      <scheme val="minor"/>
    </font>
    <font>
      <i/>
      <sz val="11"/>
      <color rgb="FFFF0000"/>
      <name val="Calibri"/>
      <family val="2"/>
      <charset val="161"/>
      <scheme val="minor"/>
    </font>
    <font>
      <i/>
      <sz val="10"/>
      <name val="Calibri"/>
      <family val="2"/>
      <charset val="161"/>
      <scheme val="minor"/>
    </font>
    <font>
      <sz val="8"/>
      <name val="Calibri"/>
      <family val="2"/>
      <charset val="161"/>
      <scheme val="minor"/>
    </font>
    <font>
      <sz val="10"/>
      <name val="Arial"/>
      <family val="2"/>
      <charset val="161"/>
    </font>
    <font>
      <sz val="10"/>
      <color rgb="FFC00000"/>
      <name val="Calibri"/>
      <family val="2"/>
      <charset val="161"/>
      <scheme val="minor"/>
    </font>
    <font>
      <b/>
      <sz val="10"/>
      <color rgb="FFC00000"/>
      <name val="Calibri"/>
      <family val="2"/>
      <charset val="161"/>
      <scheme val="minor"/>
    </font>
    <font>
      <strike/>
      <sz val="10"/>
      <color rgb="FFFF0000"/>
      <name val="Calibri"/>
      <family val="2"/>
      <charset val="161"/>
      <scheme val="minor"/>
    </font>
    <font>
      <b/>
      <strike/>
      <sz val="10"/>
      <color rgb="FFFF0000"/>
      <name val="Calibri"/>
      <family val="2"/>
      <charset val="161"/>
      <scheme val="minor"/>
    </font>
    <font>
      <i/>
      <strike/>
      <sz val="11"/>
      <color rgb="FFFF0000"/>
      <name val="Calibri"/>
      <family val="2"/>
      <charset val="161"/>
      <scheme val="minor"/>
    </font>
    <font>
      <strike/>
      <sz val="11"/>
      <color rgb="FFFF0000"/>
      <name val="Calibri"/>
      <family val="2"/>
      <charset val="161"/>
      <scheme val="minor"/>
    </font>
    <font>
      <sz val="11"/>
      <color rgb="FFFF0000"/>
      <name val="Calibri"/>
      <family val="2"/>
      <charset val="161"/>
      <scheme val="minor"/>
    </font>
  </fonts>
  <fills count="12">
    <fill>
      <patternFill patternType="none"/>
    </fill>
    <fill>
      <patternFill patternType="gray125"/>
    </fill>
    <fill>
      <patternFill patternType="solid">
        <fgColor theme="3" tint="0.79998168889431442"/>
        <bgColor indexed="64"/>
      </patternFill>
    </fill>
    <fill>
      <patternFill patternType="solid">
        <fgColor rgb="FFF2F2F2"/>
      </patternFill>
    </fill>
    <fill>
      <patternFill patternType="solid">
        <fgColor rgb="FFFFFF00"/>
        <bgColor indexed="64"/>
      </patternFill>
    </fill>
    <fill>
      <patternFill patternType="solid">
        <fgColor theme="0" tint="-0.14999847407452621"/>
        <bgColor indexed="64"/>
      </patternFill>
    </fill>
    <fill>
      <patternFill patternType="solid">
        <fgColor rgb="FFF2F2F2"/>
        <bgColor rgb="FFF2F2F2"/>
      </patternFill>
    </fill>
    <fill>
      <patternFill patternType="solid">
        <fgColor theme="0"/>
        <bgColor indexed="64"/>
      </patternFill>
    </fill>
    <fill>
      <patternFill patternType="solid">
        <fgColor theme="2" tint="-0.249977111117893"/>
        <bgColor indexed="64"/>
      </patternFill>
    </fill>
    <fill>
      <patternFill patternType="solid">
        <fgColor theme="2" tint="-9.9978637043366805E-2"/>
        <bgColor indexed="64"/>
      </patternFill>
    </fill>
    <fill>
      <patternFill patternType="solid">
        <fgColor indexed="22"/>
      </patternFill>
    </fill>
    <fill>
      <patternFill patternType="solid">
        <fgColor rgb="FFDBE5F1"/>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rgb="FF3F3F3F"/>
      </left>
      <right style="thin">
        <color rgb="FF3F3F3F"/>
      </right>
      <top style="thin">
        <color rgb="FF3F3F3F"/>
      </top>
      <bottom style="thin">
        <color rgb="FF3F3F3F"/>
      </bottom>
      <diagonal/>
    </border>
    <border>
      <left style="thin">
        <color indexed="64"/>
      </left>
      <right style="thin">
        <color indexed="64"/>
      </right>
      <top/>
      <bottom/>
      <diagonal/>
    </border>
    <border>
      <left/>
      <right style="thin">
        <color indexed="64"/>
      </right>
      <top style="thin">
        <color indexed="64"/>
      </top>
      <bottom style="thin">
        <color indexed="64"/>
      </bottom>
      <diagonal/>
    </border>
    <border>
      <left style="thick">
        <color indexed="64"/>
      </left>
      <right style="thin">
        <color indexed="64"/>
      </right>
      <top style="thick">
        <color indexed="64"/>
      </top>
      <bottom/>
      <diagonal/>
    </border>
    <border>
      <left style="thin">
        <color indexed="64"/>
      </left>
      <right style="thin">
        <color indexed="64"/>
      </right>
      <top style="thick">
        <color indexed="64"/>
      </top>
      <bottom style="thin">
        <color indexed="64"/>
      </bottom>
      <diagonal/>
    </border>
    <border>
      <left style="thin">
        <color indexed="64"/>
      </left>
      <right style="thin">
        <color indexed="64"/>
      </right>
      <top style="thick">
        <color indexed="64"/>
      </top>
      <bottom/>
      <diagonal/>
    </border>
    <border>
      <left style="thick">
        <color indexed="64"/>
      </left>
      <right style="thin">
        <color indexed="64"/>
      </right>
      <top/>
      <bottom/>
      <diagonal/>
    </border>
    <border>
      <left style="thin">
        <color indexed="64"/>
      </left>
      <right style="thick">
        <color indexed="64"/>
      </right>
      <top style="thin">
        <color indexed="64"/>
      </top>
      <bottom/>
      <diagonal/>
    </border>
    <border>
      <left style="thick">
        <color indexed="64"/>
      </left>
      <right style="thin">
        <color indexed="64"/>
      </right>
      <top/>
      <bottom style="thick">
        <color indexed="64"/>
      </bottom>
      <diagonal/>
    </border>
    <border>
      <left style="thin">
        <color indexed="64"/>
      </left>
      <right style="thin">
        <color indexed="64"/>
      </right>
      <top style="thin">
        <color indexed="64"/>
      </top>
      <bottom style="thick">
        <color indexed="64"/>
      </bottom>
      <diagonal/>
    </border>
    <border>
      <left style="thin">
        <color indexed="64"/>
      </left>
      <right style="thin">
        <color indexed="64"/>
      </right>
      <top/>
      <bottom style="thick">
        <color indexed="64"/>
      </bottom>
      <diagonal/>
    </border>
    <border>
      <left style="thin">
        <color indexed="64"/>
      </left>
      <right style="thick">
        <color indexed="64"/>
      </right>
      <top/>
      <bottom style="thick">
        <color indexed="64"/>
      </bottom>
      <diagonal/>
    </border>
    <border>
      <left style="thin">
        <color indexed="64"/>
      </left>
      <right style="thick">
        <color indexed="64"/>
      </right>
      <top/>
      <bottom/>
      <diagonal/>
    </border>
    <border>
      <left style="thick">
        <color indexed="64"/>
      </left>
      <right style="thin">
        <color indexed="64"/>
      </right>
      <top style="thin">
        <color indexed="64"/>
      </top>
      <bottom style="thick">
        <color indexed="64"/>
      </bottom>
      <diagonal/>
    </border>
    <border>
      <left style="thin">
        <color indexed="64"/>
      </left>
      <right/>
      <top style="thick">
        <color indexed="64"/>
      </top>
      <bottom style="thin">
        <color indexed="64"/>
      </bottom>
      <diagonal/>
    </border>
    <border>
      <left style="thin">
        <color indexed="64"/>
      </left>
      <right/>
      <top/>
      <bottom style="thin">
        <color indexed="64"/>
      </bottom>
      <diagonal/>
    </border>
    <border>
      <left style="thin">
        <color indexed="64"/>
      </left>
      <right/>
      <top/>
      <bottom style="thick">
        <color indexed="64"/>
      </bottom>
      <diagonal/>
    </border>
    <border>
      <left style="thin">
        <color indexed="64"/>
      </left>
      <right/>
      <top style="thin">
        <color indexed="64"/>
      </top>
      <bottom style="thin">
        <color indexed="64"/>
      </bottom>
      <diagonal/>
    </border>
    <border>
      <left style="thin">
        <color indexed="64"/>
      </left>
      <right style="thick">
        <color indexed="64"/>
      </right>
      <top style="thick">
        <color indexed="64"/>
      </top>
      <bottom/>
      <diagonal/>
    </border>
    <border>
      <left style="thick">
        <color indexed="64"/>
      </left>
      <right style="thin">
        <color indexed="64"/>
      </right>
      <top style="thick">
        <color indexed="64"/>
      </top>
      <bottom style="thin">
        <color indexed="64"/>
      </bottom>
      <diagonal/>
    </border>
    <border>
      <left style="thick">
        <color indexed="64"/>
      </left>
      <right style="thin">
        <color indexed="64"/>
      </right>
      <top style="thin">
        <color indexed="64"/>
      </top>
      <bottom style="thin">
        <color indexed="64"/>
      </bottom>
      <diagonal/>
    </border>
    <border>
      <left style="thick">
        <color indexed="64"/>
      </left>
      <right style="thin">
        <color indexed="64"/>
      </right>
      <top style="thin">
        <color indexed="64"/>
      </top>
      <bottom/>
      <diagonal/>
    </border>
    <border>
      <left style="thick">
        <color indexed="64"/>
      </left>
      <right style="thin">
        <color indexed="64"/>
      </right>
      <top/>
      <bottom style="thin">
        <color indexed="64"/>
      </bottom>
      <diagonal/>
    </border>
    <border>
      <left/>
      <right/>
      <top style="thick">
        <color indexed="64"/>
      </top>
      <bottom/>
      <diagonal/>
    </border>
    <border>
      <left/>
      <right/>
      <top/>
      <bottom style="thin">
        <color indexed="64"/>
      </bottom>
      <diagonal/>
    </border>
    <border>
      <left style="thin">
        <color indexed="63"/>
      </left>
      <right style="thin">
        <color indexed="63"/>
      </right>
      <top style="thin">
        <color indexed="63"/>
      </top>
      <bottom style="thin">
        <color indexed="63"/>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style="thin">
        <color indexed="64"/>
      </left>
      <right style="thin">
        <color indexed="64"/>
      </right>
      <top style="thick">
        <color indexed="64"/>
      </top>
      <bottom style="thick">
        <color indexed="64"/>
      </bottom>
      <diagonal/>
    </border>
    <border>
      <left style="thin">
        <color indexed="64"/>
      </left>
      <right/>
      <top style="thin">
        <color indexed="64"/>
      </top>
      <bottom style="thick">
        <color indexed="64"/>
      </bottom>
      <diagonal/>
    </border>
    <border>
      <left style="thin">
        <color indexed="64"/>
      </left>
      <right style="thick">
        <color indexed="64"/>
      </right>
      <top/>
      <bottom style="thin">
        <color indexed="64"/>
      </bottom>
      <diagonal/>
    </border>
    <border>
      <left style="thin">
        <color indexed="64"/>
      </left>
      <right style="thick">
        <color indexed="64"/>
      </right>
      <top style="thick">
        <color indexed="64"/>
      </top>
      <bottom style="thin">
        <color indexed="64"/>
      </bottom>
      <diagonal/>
    </border>
    <border>
      <left style="thin">
        <color indexed="64"/>
      </left>
      <right style="thick">
        <color indexed="64"/>
      </right>
      <top style="thin">
        <color indexed="64"/>
      </top>
      <bottom style="thin">
        <color indexed="64"/>
      </bottom>
      <diagonal/>
    </border>
    <border>
      <left style="thin">
        <color indexed="64"/>
      </left>
      <right style="thick">
        <color indexed="64"/>
      </right>
      <top style="thin">
        <color indexed="64"/>
      </top>
      <bottom style="thick">
        <color indexed="64"/>
      </bottom>
      <diagonal/>
    </border>
    <border>
      <left style="thin">
        <color indexed="64"/>
      </left>
      <right/>
      <top style="thick">
        <color indexed="64"/>
      </top>
      <bottom/>
      <diagonal/>
    </border>
    <border>
      <left/>
      <right/>
      <top/>
      <bottom style="thick">
        <color indexed="64"/>
      </bottom>
      <diagonal/>
    </border>
    <border>
      <left style="thin">
        <color indexed="64"/>
      </left>
      <right/>
      <top/>
      <bottom/>
      <diagonal/>
    </border>
    <border>
      <left/>
      <right style="thin">
        <color indexed="64"/>
      </right>
      <top style="thick">
        <color indexed="64"/>
      </top>
      <bottom/>
      <diagonal/>
    </border>
    <border>
      <left/>
      <right style="thick">
        <color indexed="64"/>
      </right>
      <top/>
      <bottom/>
      <diagonal/>
    </border>
    <border>
      <left/>
      <right style="thick">
        <color indexed="64"/>
      </right>
      <top/>
      <bottom style="thick">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rgb="FFCC00CC"/>
      </bottom>
      <diagonal/>
    </border>
    <border>
      <left style="thin">
        <color indexed="64"/>
      </left>
      <right/>
      <top style="thin">
        <color indexed="64"/>
      </top>
      <bottom style="medium">
        <color rgb="FFCC00CC"/>
      </bottom>
      <diagonal/>
    </border>
    <border>
      <left style="thin">
        <color indexed="64"/>
      </left>
      <right style="thin">
        <color indexed="64"/>
      </right>
      <top/>
      <bottom style="medium">
        <color rgb="FFCC00CC"/>
      </bottom>
      <diagonal/>
    </border>
    <border>
      <left style="thin">
        <color indexed="64"/>
      </left>
      <right style="thin">
        <color indexed="64"/>
      </right>
      <top style="medium">
        <color rgb="FFCC00CC"/>
      </top>
      <bottom style="thin">
        <color indexed="64"/>
      </bottom>
      <diagonal/>
    </border>
    <border>
      <left/>
      <right/>
      <top style="medium">
        <color rgb="FFCC00CC"/>
      </top>
      <bottom/>
      <diagonal/>
    </border>
    <border>
      <left style="thin">
        <color indexed="64"/>
      </left>
      <right/>
      <top style="medium">
        <color rgb="FFCC00CC"/>
      </top>
      <bottom style="thin">
        <color indexed="64"/>
      </bottom>
      <diagonal/>
    </border>
  </borders>
  <cellStyleXfs count="23">
    <xf numFmtId="0" fontId="0" fillId="0" borderId="0"/>
    <xf numFmtId="0" fontId="6" fillId="3" borderId="4" applyNumberFormat="0" applyAlignment="0" applyProtection="0"/>
    <xf numFmtId="0" fontId="7" fillId="0" borderId="0"/>
    <xf numFmtId="0" fontId="7" fillId="0" borderId="0" applyNumberFormat="0" applyFont="0" applyBorder="0" applyProtection="0"/>
    <xf numFmtId="164" fontId="9" fillId="0" borderId="0" applyFont="0" applyFill="0" applyBorder="0" applyAlignment="0" applyProtection="0"/>
    <xf numFmtId="0" fontId="9" fillId="0" borderId="0"/>
    <xf numFmtId="0" fontId="12" fillId="6" borderId="4" applyNumberFormat="0" applyAlignment="0" applyProtection="0"/>
    <xf numFmtId="9" fontId="9" fillId="0" borderId="0" applyFont="0" applyFill="0" applyBorder="0" applyAlignment="0" applyProtection="0"/>
    <xf numFmtId="9" fontId="9" fillId="0" borderId="0" applyFont="0" applyFill="0" applyBorder="0" applyAlignment="0" applyProtection="0"/>
    <xf numFmtId="0" fontId="13" fillId="0" borderId="0"/>
    <xf numFmtId="9" fontId="13" fillId="0" borderId="0" applyFont="0" applyFill="0" applyBorder="0" applyAlignment="0" applyProtection="0"/>
    <xf numFmtId="0" fontId="15" fillId="0" borderId="0"/>
    <xf numFmtId="9" fontId="16" fillId="0" borderId="0" applyFont="0" applyFill="0" applyBorder="0" applyAlignment="0" applyProtection="0"/>
    <xf numFmtId="0" fontId="17" fillId="10" borderId="29" applyNumberFormat="0" applyAlignment="0" applyProtection="0"/>
    <xf numFmtId="9" fontId="9" fillId="0" borderId="0" applyFont="0" applyFill="0" applyBorder="0" applyAlignment="0" applyProtection="0"/>
    <xf numFmtId="44" fontId="13" fillId="0" borderId="0" applyFont="0" applyFill="0" applyBorder="0" applyAlignment="0" applyProtection="0"/>
    <xf numFmtId="168" fontId="13" fillId="0" borderId="0" applyFont="0" applyFill="0" applyBorder="0" applyAlignment="0" applyProtection="0"/>
    <xf numFmtId="0" fontId="31" fillId="0" borderId="0"/>
    <xf numFmtId="9" fontId="15" fillId="0" borderId="0" applyFont="0" applyFill="0" applyBorder="0" applyAlignment="0" applyProtection="0"/>
    <xf numFmtId="0" fontId="9" fillId="0" borderId="0"/>
    <xf numFmtId="0" fontId="13" fillId="0" borderId="0"/>
    <xf numFmtId="0" fontId="15" fillId="0" borderId="0"/>
    <xf numFmtId="0" fontId="6" fillId="3" borderId="4" applyNumberFormat="0" applyAlignment="0" applyProtection="0"/>
  </cellStyleXfs>
  <cellXfs count="527">
    <xf numFmtId="0" fontId="0" fillId="0" borderId="0" xfId="0"/>
    <xf numFmtId="0" fontId="0" fillId="0" borderId="0" xfId="0" applyAlignment="1">
      <alignment horizontal="center"/>
    </xf>
    <xf numFmtId="0" fontId="5" fillId="0" borderId="16" xfId="0" applyFont="1" applyBorder="1" applyAlignment="1">
      <alignment horizontal="center" vertical="top" wrapText="1"/>
    </xf>
    <xf numFmtId="0" fontId="3" fillId="5" borderId="1" xfId="0" applyFont="1" applyFill="1" applyBorder="1" applyAlignment="1">
      <alignment horizontal="center" vertical="center" wrapText="1"/>
    </xf>
    <xf numFmtId="165" fontId="0" fillId="0" borderId="0" xfId="0" applyNumberFormat="1" applyAlignment="1">
      <alignment horizontal="center" vertical="center"/>
    </xf>
    <xf numFmtId="0" fontId="5" fillId="0" borderId="15" xfId="0" applyFont="1" applyBorder="1" applyAlignment="1">
      <alignment horizontal="center" vertical="top" wrapText="1"/>
    </xf>
    <xf numFmtId="0" fontId="14" fillId="8" borderId="30" xfId="0" applyFont="1" applyFill="1" applyBorder="1"/>
    <xf numFmtId="0" fontId="14" fillId="8" borderId="31" xfId="0" applyFont="1" applyFill="1" applyBorder="1"/>
    <xf numFmtId="0" fontId="14" fillId="8" borderId="31" xfId="0" applyFont="1" applyFill="1" applyBorder="1" applyAlignment="1">
      <alignment horizontal="center"/>
    </xf>
    <xf numFmtId="0" fontId="14" fillId="8" borderId="31" xfId="0" applyFont="1" applyFill="1" applyBorder="1" applyAlignment="1">
      <alignment vertical="center"/>
    </xf>
    <xf numFmtId="165" fontId="14" fillId="8" borderId="32" xfId="0" applyNumberFormat="1" applyFont="1" applyFill="1" applyBorder="1" applyAlignment="1">
      <alignment horizontal="center" vertical="center"/>
    </xf>
    <xf numFmtId="0" fontId="10" fillId="7" borderId="1" xfId="0" applyFont="1" applyFill="1" applyBorder="1" applyAlignment="1">
      <alignment horizontal="left" vertical="center" wrapText="1"/>
    </xf>
    <xf numFmtId="0" fontId="5" fillId="7" borderId="1" xfId="0" applyFont="1" applyFill="1" applyBorder="1" applyAlignment="1">
      <alignment horizontal="left" vertical="center" wrapText="1"/>
    </xf>
    <xf numFmtId="0" fontId="5" fillId="7" borderId="2" xfId="0" applyFont="1" applyFill="1" applyBorder="1" applyAlignment="1">
      <alignment horizontal="left" vertical="center" wrapText="1"/>
    </xf>
    <xf numFmtId="0" fontId="5" fillId="7" borderId="1" xfId="0" applyFont="1" applyFill="1" applyBorder="1" applyAlignment="1">
      <alignment horizontal="left" vertical="center"/>
    </xf>
    <xf numFmtId="0" fontId="5" fillId="7" borderId="8" xfId="0" applyFont="1" applyFill="1" applyBorder="1" applyAlignment="1">
      <alignment horizontal="left" vertical="center" wrapText="1"/>
    </xf>
    <xf numFmtId="0" fontId="5" fillId="7" borderId="13" xfId="0" applyFont="1" applyFill="1" applyBorder="1" applyAlignment="1">
      <alignment horizontal="left" vertical="center" wrapText="1"/>
    </xf>
    <xf numFmtId="0" fontId="10" fillId="7" borderId="1" xfId="0" applyFont="1" applyFill="1" applyBorder="1" applyAlignment="1">
      <alignment horizontal="left" vertical="top" wrapText="1"/>
    </xf>
    <xf numFmtId="0" fontId="5" fillId="7" borderId="3" xfId="0" applyFont="1" applyFill="1" applyBorder="1" applyAlignment="1">
      <alignment horizontal="left" vertical="center" wrapText="1"/>
    </xf>
    <xf numFmtId="0" fontId="5" fillId="7" borderId="8" xfId="0" applyFont="1" applyFill="1" applyBorder="1" applyAlignment="1">
      <alignment horizontal="left" vertical="center"/>
    </xf>
    <xf numFmtId="0" fontId="5" fillId="7" borderId="13" xfId="0" applyFont="1" applyFill="1" applyBorder="1" applyAlignment="1">
      <alignment horizontal="left" vertical="center"/>
    </xf>
    <xf numFmtId="6" fontId="5" fillId="7" borderId="1" xfId="0" applyNumberFormat="1" applyFont="1" applyFill="1" applyBorder="1" applyAlignment="1">
      <alignment horizontal="center" vertical="center" wrapText="1"/>
    </xf>
    <xf numFmtId="167" fontId="11" fillId="7" borderId="1" xfId="4" applyNumberFormat="1" applyFont="1" applyFill="1" applyBorder="1" applyAlignment="1">
      <alignment horizontal="center" vertical="center"/>
    </xf>
    <xf numFmtId="167" fontId="11" fillId="9" borderId="1" xfId="4" applyNumberFormat="1" applyFont="1" applyFill="1" applyBorder="1" applyAlignment="1">
      <alignment horizontal="center" vertical="center"/>
    </xf>
    <xf numFmtId="0" fontId="1" fillId="9" borderId="1" xfId="0" applyFont="1" applyFill="1" applyBorder="1" applyAlignment="1">
      <alignment horizontal="center" vertical="center" wrapText="1"/>
    </xf>
    <xf numFmtId="0" fontId="5" fillId="7" borderId="3" xfId="0" applyFont="1" applyFill="1" applyBorder="1" applyAlignment="1">
      <alignment horizontal="left" vertical="center"/>
    </xf>
    <xf numFmtId="0" fontId="8" fillId="7" borderId="19" xfId="0" applyFont="1" applyFill="1" applyBorder="1" applyAlignment="1">
      <alignment horizontal="left" vertical="center" wrapText="1"/>
    </xf>
    <xf numFmtId="0" fontId="5" fillId="7" borderId="5" xfId="0" applyFont="1" applyFill="1" applyBorder="1" applyAlignment="1">
      <alignment horizontal="left" vertical="center" wrapText="1"/>
    </xf>
    <xf numFmtId="167" fontId="11" fillId="9" borderId="3" xfId="4" applyNumberFormat="1" applyFont="1" applyFill="1" applyBorder="1" applyAlignment="1">
      <alignment horizontal="center" vertical="center"/>
    </xf>
    <xf numFmtId="167" fontId="11" fillId="9" borderId="2" xfId="4" applyNumberFormat="1" applyFont="1" applyFill="1" applyBorder="1" applyAlignment="1">
      <alignment horizontal="center" vertical="center"/>
    </xf>
    <xf numFmtId="6" fontId="5" fillId="7" borderId="13" xfId="0" applyNumberFormat="1" applyFont="1" applyFill="1" applyBorder="1" applyAlignment="1">
      <alignment horizontal="center" vertical="center" wrapText="1"/>
    </xf>
    <xf numFmtId="0" fontId="14" fillId="9" borderId="1" xfId="0" applyFont="1" applyFill="1" applyBorder="1" applyAlignment="1">
      <alignment horizontal="left" vertical="center" wrapText="1"/>
    </xf>
    <xf numFmtId="0" fontId="5" fillId="7" borderId="7" xfId="0" applyFont="1" applyFill="1" applyBorder="1" applyAlignment="1">
      <alignment horizontal="center" vertical="top" wrapText="1"/>
    </xf>
    <xf numFmtId="0" fontId="5" fillId="7" borderId="10" xfId="0" applyFont="1" applyFill="1" applyBorder="1" applyAlignment="1">
      <alignment horizontal="center" vertical="top" wrapText="1"/>
    </xf>
    <xf numFmtId="0" fontId="5" fillId="7" borderId="12" xfId="0" applyFont="1" applyFill="1" applyBorder="1" applyAlignment="1">
      <alignment horizontal="center" vertical="top" wrapText="1"/>
    </xf>
    <xf numFmtId="0" fontId="5" fillId="7" borderId="2" xfId="0" applyFont="1" applyFill="1" applyBorder="1" applyAlignment="1">
      <alignment horizontal="left" vertical="center"/>
    </xf>
    <xf numFmtId="0" fontId="8" fillId="7" borderId="21" xfId="0" applyFont="1" applyFill="1" applyBorder="1" applyAlignment="1">
      <alignment horizontal="left" vertical="center" wrapText="1"/>
    </xf>
    <xf numFmtId="0" fontId="5" fillId="7" borderId="21" xfId="0" applyFont="1" applyFill="1" applyBorder="1" applyAlignment="1">
      <alignment horizontal="left" vertical="center" wrapText="1"/>
    </xf>
    <xf numFmtId="0" fontId="8" fillId="0" borderId="0" xfId="0" applyFont="1" applyAlignment="1">
      <alignment horizontal="left"/>
    </xf>
    <xf numFmtId="0" fontId="19" fillId="5" borderId="1" xfId="0" applyFont="1" applyFill="1" applyBorder="1" applyAlignment="1">
      <alignment horizontal="left" vertical="center" wrapText="1"/>
    </xf>
    <xf numFmtId="0" fontId="5" fillId="8" borderId="31" xfId="0" applyFont="1" applyFill="1" applyBorder="1" applyAlignment="1">
      <alignment horizontal="left"/>
    </xf>
    <xf numFmtId="0" fontId="8" fillId="0" borderId="0" xfId="0" applyFont="1"/>
    <xf numFmtId="0" fontId="20" fillId="9" borderId="1" xfId="0" applyFont="1" applyFill="1" applyBorder="1" applyAlignment="1">
      <alignment horizontal="center" vertical="center" wrapText="1"/>
    </xf>
    <xf numFmtId="0" fontId="5" fillId="8" borderId="31" xfId="0" applyFont="1" applyFill="1" applyBorder="1"/>
    <xf numFmtId="0" fontId="10" fillId="7" borderId="1" xfId="0" applyFont="1" applyFill="1" applyBorder="1" applyAlignment="1">
      <alignment vertical="top" wrapText="1"/>
    </xf>
    <xf numFmtId="0" fontId="5" fillId="0" borderId="11" xfId="0" applyFont="1" applyBorder="1" applyAlignment="1">
      <alignment horizontal="center" vertical="top" wrapText="1"/>
    </xf>
    <xf numFmtId="6" fontId="5" fillId="7" borderId="9" xfId="0" applyNumberFormat="1" applyFont="1" applyFill="1" applyBorder="1" applyAlignment="1">
      <alignment horizontal="left" vertical="center" wrapText="1"/>
    </xf>
    <xf numFmtId="6" fontId="5" fillId="7" borderId="2" xfId="0" applyNumberFormat="1" applyFont="1" applyFill="1" applyBorder="1" applyAlignment="1">
      <alignment horizontal="left" vertical="center" wrapText="1"/>
    </xf>
    <xf numFmtId="6" fontId="5" fillId="7" borderId="5" xfId="0" applyNumberFormat="1" applyFont="1" applyFill="1" applyBorder="1" applyAlignment="1">
      <alignment horizontal="left" vertical="center" wrapText="1"/>
    </xf>
    <xf numFmtId="0" fontId="14" fillId="9" borderId="8" xfId="0" applyFont="1" applyFill="1" applyBorder="1" applyAlignment="1">
      <alignment horizontal="left" vertical="center"/>
    </xf>
    <xf numFmtId="0" fontId="14" fillId="7" borderId="8" xfId="0" applyFont="1" applyFill="1" applyBorder="1" applyAlignment="1">
      <alignment horizontal="left" vertical="center" wrapText="1"/>
    </xf>
    <xf numFmtId="0" fontId="14" fillId="9" borderId="1" xfId="0" applyFont="1" applyFill="1" applyBorder="1" applyAlignment="1">
      <alignment horizontal="left" vertical="center"/>
    </xf>
    <xf numFmtId="0" fontId="14" fillId="7" borderId="1" xfId="0" applyFont="1" applyFill="1" applyBorder="1" applyAlignment="1">
      <alignment horizontal="left" vertical="center"/>
    </xf>
    <xf numFmtId="0" fontId="14" fillId="7" borderId="1" xfId="0" applyFont="1" applyFill="1" applyBorder="1" applyAlignment="1">
      <alignment horizontal="left" vertical="center" wrapText="1"/>
    </xf>
    <xf numFmtId="0" fontId="14" fillId="9" borderId="13" xfId="0" applyFont="1" applyFill="1" applyBorder="1" applyAlignment="1">
      <alignment horizontal="left" vertical="center"/>
    </xf>
    <xf numFmtId="0" fontId="14" fillId="7" borderId="13" xfId="0" applyFont="1" applyFill="1" applyBorder="1" applyAlignment="1">
      <alignment horizontal="left" vertical="center" wrapText="1"/>
    </xf>
    <xf numFmtId="0" fontId="14" fillId="9" borderId="2" xfId="0" applyFont="1" applyFill="1" applyBorder="1" applyAlignment="1">
      <alignment horizontal="left" vertical="center"/>
    </xf>
    <xf numFmtId="0" fontId="14" fillId="7" borderId="2" xfId="0" applyFont="1" applyFill="1" applyBorder="1" applyAlignment="1">
      <alignment horizontal="left" vertical="center" wrapText="1"/>
    </xf>
    <xf numFmtId="0" fontId="5" fillId="7" borderId="18" xfId="0" applyFont="1" applyFill="1" applyBorder="1" applyAlignment="1">
      <alignment horizontal="left" vertical="center"/>
    </xf>
    <xf numFmtId="0" fontId="5" fillId="7" borderId="21" xfId="0" applyFont="1" applyFill="1" applyBorder="1" applyAlignment="1">
      <alignment horizontal="left" vertical="center"/>
    </xf>
    <xf numFmtId="0" fontId="5" fillId="7" borderId="20" xfId="0" applyFont="1" applyFill="1" applyBorder="1" applyAlignment="1">
      <alignment horizontal="left" vertical="center" wrapText="1"/>
    </xf>
    <xf numFmtId="0" fontId="14" fillId="7" borderId="3" xfId="0" applyFont="1" applyFill="1" applyBorder="1" applyAlignment="1">
      <alignment horizontal="left" vertical="center" wrapText="1"/>
    </xf>
    <xf numFmtId="0" fontId="11" fillId="9" borderId="1" xfId="4" applyNumberFormat="1" applyFont="1" applyFill="1" applyBorder="1" applyAlignment="1">
      <alignment horizontal="center" vertical="center"/>
    </xf>
    <xf numFmtId="0" fontId="5" fillId="7" borderId="19" xfId="0" applyFont="1" applyFill="1" applyBorder="1" applyAlignment="1">
      <alignment horizontal="left" vertical="center" wrapText="1"/>
    </xf>
    <xf numFmtId="167" fontId="11" fillId="9" borderId="13" xfId="4" applyNumberFormat="1" applyFont="1" applyFill="1" applyBorder="1" applyAlignment="1">
      <alignment horizontal="center" vertical="center"/>
    </xf>
    <xf numFmtId="167" fontId="11" fillId="7" borderId="13" xfId="4" applyNumberFormat="1" applyFont="1" applyFill="1" applyBorder="1" applyAlignment="1">
      <alignment horizontal="center" vertical="center"/>
    </xf>
    <xf numFmtId="0" fontId="8" fillId="7" borderId="33" xfId="0" applyFont="1" applyFill="1" applyBorder="1" applyAlignment="1">
      <alignment horizontal="left" vertical="center" wrapText="1"/>
    </xf>
    <xf numFmtId="0" fontId="22" fillId="0" borderId="16" xfId="0" applyFont="1" applyBorder="1" applyAlignment="1">
      <alignment horizontal="center" vertical="top" wrapText="1"/>
    </xf>
    <xf numFmtId="0" fontId="14" fillId="9" borderId="1" xfId="0" applyFont="1" applyFill="1" applyBorder="1" applyAlignment="1">
      <alignment horizontal="right" vertical="center"/>
    </xf>
    <xf numFmtId="0" fontId="14" fillId="9" borderId="13" xfId="0" applyFont="1" applyFill="1" applyBorder="1" applyAlignment="1">
      <alignment horizontal="right" vertical="center"/>
    </xf>
    <xf numFmtId="0" fontId="14" fillId="9" borderId="8" xfId="0" applyFont="1" applyFill="1" applyBorder="1" applyAlignment="1">
      <alignment horizontal="left" vertical="center" wrapText="1"/>
    </xf>
    <xf numFmtId="0" fontId="14" fillId="9" borderId="13" xfId="0" applyFont="1" applyFill="1" applyBorder="1" applyAlignment="1">
      <alignment horizontal="left" vertical="center" wrapText="1"/>
    </xf>
    <xf numFmtId="0" fontId="14" fillId="9" borderId="1" xfId="0" applyFont="1" applyFill="1" applyBorder="1" applyAlignment="1">
      <alignment horizontal="center" vertical="center" wrapText="1"/>
    </xf>
    <xf numFmtId="0" fontId="14" fillId="9" borderId="2" xfId="0" applyFont="1" applyFill="1" applyBorder="1" applyAlignment="1">
      <alignment horizontal="center" vertical="center" wrapText="1"/>
    </xf>
    <xf numFmtId="0" fontId="14" fillId="9" borderId="2" xfId="0" applyFont="1" applyFill="1" applyBorder="1" applyAlignment="1">
      <alignment horizontal="left" vertical="center" wrapText="1"/>
    </xf>
    <xf numFmtId="0" fontId="14" fillId="9" borderId="3" xfId="0" applyFont="1" applyFill="1" applyBorder="1" applyAlignment="1">
      <alignment horizontal="left" vertical="center"/>
    </xf>
    <xf numFmtId="0" fontId="14" fillId="9" borderId="3" xfId="0" applyFont="1" applyFill="1" applyBorder="1" applyAlignment="1">
      <alignment horizontal="left" vertical="center" wrapText="1"/>
    </xf>
    <xf numFmtId="0" fontId="14" fillId="9" borderId="3" xfId="0" applyFont="1" applyFill="1" applyBorder="1" applyAlignment="1">
      <alignment horizontal="right" vertical="center"/>
    </xf>
    <xf numFmtId="0" fontId="0" fillId="4" borderId="0" xfId="0" applyFill="1"/>
    <xf numFmtId="0" fontId="8" fillId="4" borderId="0" xfId="0" applyFont="1" applyFill="1"/>
    <xf numFmtId="165" fontId="0" fillId="4" borderId="0" xfId="0" applyNumberFormat="1" applyFill="1" applyAlignment="1">
      <alignment horizontal="center" vertical="center"/>
    </xf>
    <xf numFmtId="0" fontId="8" fillId="4" borderId="0" xfId="0" applyFont="1" applyFill="1" applyAlignment="1">
      <alignment horizontal="left"/>
    </xf>
    <xf numFmtId="0" fontId="0" fillId="4" borderId="0" xfId="0" applyFill="1" applyAlignment="1">
      <alignment horizontal="center"/>
    </xf>
    <xf numFmtId="0" fontId="14" fillId="4" borderId="0" xfId="0" applyFont="1" applyFill="1"/>
    <xf numFmtId="0" fontId="8" fillId="7" borderId="1" xfId="0" applyFont="1" applyFill="1" applyBorder="1" applyAlignment="1">
      <alignment horizontal="left" vertical="center" wrapText="1"/>
    </xf>
    <xf numFmtId="0" fontId="23" fillId="4" borderId="0" xfId="0" applyFont="1" applyFill="1"/>
    <xf numFmtId="0" fontId="10" fillId="0" borderId="0" xfId="0" applyFont="1"/>
    <xf numFmtId="0" fontId="24" fillId="11" borderId="1" xfId="0" applyFont="1" applyFill="1" applyBorder="1" applyAlignment="1">
      <alignment horizontal="center" vertical="center" wrapText="1"/>
    </xf>
    <xf numFmtId="0" fontId="3" fillId="11" borderId="1" xfId="0" applyFont="1" applyFill="1" applyBorder="1" applyAlignment="1">
      <alignment horizontal="center" vertical="center" wrapText="1"/>
    </xf>
    <xf numFmtId="0" fontId="10" fillId="7" borderId="0" xfId="0" applyFont="1" applyFill="1" applyAlignment="1">
      <alignment horizontal="left" vertical="center" wrapText="1"/>
    </xf>
    <xf numFmtId="0" fontId="11" fillId="7" borderId="1" xfId="0" applyFont="1" applyFill="1" applyBorder="1" applyAlignment="1">
      <alignment horizontal="left" vertical="center" wrapText="1"/>
    </xf>
    <xf numFmtId="0" fontId="11" fillId="7" borderId="5" xfId="0" applyFont="1" applyFill="1" applyBorder="1" applyAlignment="1">
      <alignment horizontal="left" vertical="top" wrapText="1"/>
    </xf>
    <xf numFmtId="0" fontId="11" fillId="7" borderId="1" xfId="0" applyFont="1" applyFill="1" applyBorder="1" applyAlignment="1">
      <alignment horizontal="left" vertical="top" wrapText="1"/>
    </xf>
    <xf numFmtId="0" fontId="11" fillId="7" borderId="3" xfId="0" applyFont="1" applyFill="1" applyBorder="1" applyAlignment="1">
      <alignment vertical="top" wrapText="1"/>
    </xf>
    <xf numFmtId="0" fontId="26" fillId="7" borderId="1" xfId="0" applyFont="1" applyFill="1" applyBorder="1" applyAlignment="1">
      <alignment vertical="top" wrapText="1"/>
    </xf>
    <xf numFmtId="0" fontId="11" fillId="7" borderId="1" xfId="0" applyFont="1" applyFill="1" applyBorder="1" applyAlignment="1">
      <alignment vertical="top" wrapText="1"/>
    </xf>
    <xf numFmtId="0" fontId="5" fillId="0" borderId="1" xfId="0" applyFont="1" applyBorder="1" applyAlignment="1">
      <alignment horizontal="left" vertical="center" wrapText="1"/>
    </xf>
    <xf numFmtId="0" fontId="11" fillId="0" borderId="1" xfId="0" applyFont="1" applyBorder="1" applyAlignment="1">
      <alignment vertical="center" wrapText="1"/>
    </xf>
    <xf numFmtId="0" fontId="14" fillId="0" borderId="1" xfId="0" applyFont="1" applyBorder="1" applyAlignment="1">
      <alignment horizontal="center" vertical="center"/>
    </xf>
    <xf numFmtId="0" fontId="14" fillId="0" borderId="13" xfId="0" applyFont="1" applyBorder="1" applyAlignment="1">
      <alignment horizontal="center" vertical="center"/>
    </xf>
    <xf numFmtId="0" fontId="14" fillId="0" borderId="1" xfId="0" applyFont="1" applyBorder="1" applyAlignment="1">
      <alignment horizontal="left" vertical="center"/>
    </xf>
    <xf numFmtId="0" fontId="14" fillId="0" borderId="13" xfId="0" applyFont="1" applyBorder="1" applyAlignment="1">
      <alignment horizontal="left" vertical="center"/>
    </xf>
    <xf numFmtId="0" fontId="14" fillId="0" borderId="1" xfId="0" applyFont="1" applyBorder="1" applyAlignment="1">
      <alignment horizontal="center" vertical="center" wrapText="1"/>
    </xf>
    <xf numFmtId="167" fontId="11" fillId="0" borderId="8" xfId="4" applyNumberFormat="1" applyFont="1" applyFill="1" applyBorder="1" applyAlignment="1">
      <alignment horizontal="center" vertical="center"/>
    </xf>
    <xf numFmtId="167" fontId="11" fillId="0" borderId="1" xfId="4" applyNumberFormat="1" applyFont="1" applyFill="1" applyBorder="1" applyAlignment="1">
      <alignment horizontal="center" vertical="center"/>
    </xf>
    <xf numFmtId="0" fontId="14" fillId="0" borderId="8" xfId="0" applyFont="1" applyBorder="1" applyAlignment="1">
      <alignment horizontal="left" vertical="center"/>
    </xf>
    <xf numFmtId="167" fontId="14" fillId="9" borderId="1" xfId="0" applyNumberFormat="1" applyFont="1" applyFill="1" applyBorder="1" applyAlignment="1">
      <alignment horizontal="right" vertical="center"/>
    </xf>
    <xf numFmtId="3" fontId="14" fillId="9" borderId="1" xfId="0" applyNumberFormat="1" applyFont="1" applyFill="1" applyBorder="1" applyAlignment="1">
      <alignment horizontal="right" vertical="center"/>
    </xf>
    <xf numFmtId="3" fontId="14" fillId="9" borderId="13" xfId="0" applyNumberFormat="1" applyFont="1" applyFill="1" applyBorder="1" applyAlignment="1">
      <alignment horizontal="center" vertical="center" wrapText="1"/>
    </xf>
    <xf numFmtId="6" fontId="14" fillId="9" borderId="1" xfId="0" applyNumberFormat="1" applyFont="1" applyFill="1" applyBorder="1" applyAlignment="1">
      <alignment horizontal="center" vertical="center"/>
    </xf>
    <xf numFmtId="6" fontId="14" fillId="9" borderId="2" xfId="0" applyNumberFormat="1" applyFont="1" applyFill="1" applyBorder="1" applyAlignment="1">
      <alignment horizontal="left" vertical="center" wrapText="1"/>
    </xf>
    <xf numFmtId="6" fontId="14" fillId="9" borderId="8" xfId="0" applyNumberFormat="1" applyFont="1" applyFill="1" applyBorder="1" applyAlignment="1">
      <alignment horizontal="right" vertical="center"/>
    </xf>
    <xf numFmtId="0" fontId="14" fillId="0" borderId="2" xfId="0" applyFont="1" applyBorder="1" applyAlignment="1">
      <alignment horizontal="center" vertical="center"/>
    </xf>
    <xf numFmtId="0" fontId="14" fillId="0" borderId="1" xfId="0" applyFont="1" applyBorder="1" applyAlignment="1">
      <alignment horizontal="left" vertical="center" wrapText="1"/>
    </xf>
    <xf numFmtId="0" fontId="14" fillId="0" borderId="13" xfId="0" applyFont="1" applyBorder="1" applyAlignment="1">
      <alignment horizontal="center" vertical="center" wrapText="1"/>
    </xf>
    <xf numFmtId="0" fontId="14" fillId="0" borderId="13" xfId="0" applyFont="1" applyBorder="1" applyAlignment="1">
      <alignment horizontal="left" vertical="center" wrapText="1"/>
    </xf>
    <xf numFmtId="0" fontId="14" fillId="0" borderId="2" xfId="0" applyFont="1" applyBorder="1" applyAlignment="1">
      <alignment horizontal="left" vertical="center" wrapText="1"/>
    </xf>
    <xf numFmtId="0" fontId="11" fillId="0" borderId="2" xfId="4" applyNumberFormat="1" applyFont="1" applyFill="1" applyBorder="1" applyAlignment="1">
      <alignment horizontal="center" vertical="center"/>
    </xf>
    <xf numFmtId="0" fontId="5" fillId="0" borderId="3" xfId="0" applyFont="1" applyBorder="1" applyAlignment="1">
      <alignment horizontal="left" vertical="center" wrapText="1"/>
    </xf>
    <xf numFmtId="0" fontId="28" fillId="0" borderId="0" xfId="0" applyFont="1" applyAlignment="1">
      <alignment horizontal="left"/>
    </xf>
    <xf numFmtId="0" fontId="28" fillId="0" borderId="0" xfId="0" applyFont="1" applyAlignment="1">
      <alignment horizontal="left" vertical="top"/>
    </xf>
    <xf numFmtId="0" fontId="10" fillId="0" borderId="1" xfId="0" applyFont="1" applyBorder="1" applyAlignment="1">
      <alignment horizontal="left" vertical="top" wrapText="1"/>
    </xf>
    <xf numFmtId="0" fontId="22" fillId="0" borderId="11" xfId="0" applyFont="1" applyBorder="1" applyAlignment="1">
      <alignment horizontal="center" vertical="top" wrapText="1"/>
    </xf>
    <xf numFmtId="8" fontId="14" fillId="9" borderId="1" xfId="0" applyNumberFormat="1" applyFont="1" applyFill="1" applyBorder="1" applyAlignment="1">
      <alignment horizontal="left" vertical="center" wrapText="1"/>
    </xf>
    <xf numFmtId="8" fontId="14" fillId="9" borderId="3" xfId="0" applyNumberFormat="1" applyFont="1" applyFill="1" applyBorder="1" applyAlignment="1">
      <alignment horizontal="left" vertical="center" wrapText="1"/>
    </xf>
    <xf numFmtId="166" fontId="14" fillId="9" borderId="8" xfId="0" applyNumberFormat="1" applyFont="1" applyFill="1" applyBorder="1" applyAlignment="1">
      <alignment horizontal="right" vertical="center"/>
    </xf>
    <xf numFmtId="8" fontId="14" fillId="9" borderId="1" xfId="0" applyNumberFormat="1" applyFont="1" applyFill="1" applyBorder="1" applyAlignment="1">
      <alignment horizontal="right" vertical="center"/>
    </xf>
    <xf numFmtId="166" fontId="14" fillId="9" borderId="1" xfId="0" applyNumberFormat="1" applyFont="1" applyFill="1" applyBorder="1" applyAlignment="1">
      <alignment horizontal="left" vertical="center"/>
    </xf>
    <xf numFmtId="166" fontId="14" fillId="9" borderId="3" xfId="0" applyNumberFormat="1" applyFont="1" applyFill="1" applyBorder="1" applyAlignment="1">
      <alignment horizontal="left" vertical="center" wrapText="1"/>
    </xf>
    <xf numFmtId="167" fontId="14" fillId="9" borderId="3" xfId="0" applyNumberFormat="1" applyFont="1" applyFill="1" applyBorder="1" applyAlignment="1">
      <alignment horizontal="left" vertical="center" wrapText="1"/>
    </xf>
    <xf numFmtId="6" fontId="5" fillId="0" borderId="9" xfId="0" applyNumberFormat="1" applyFont="1" applyBorder="1" applyAlignment="1">
      <alignment horizontal="left" vertical="center" wrapText="1"/>
    </xf>
    <xf numFmtId="0" fontId="11" fillId="0" borderId="3" xfId="0" applyFont="1" applyBorder="1" applyAlignment="1">
      <alignment vertical="center" wrapText="1"/>
    </xf>
    <xf numFmtId="6" fontId="5" fillId="0" borderId="2" xfId="0" applyNumberFormat="1" applyFont="1" applyBorder="1" applyAlignment="1">
      <alignment horizontal="left" vertical="center" wrapText="1"/>
    </xf>
    <xf numFmtId="0" fontId="5" fillId="0" borderId="8" xfId="0" applyFont="1" applyBorder="1" applyAlignment="1">
      <alignment horizontal="left" vertical="center" wrapText="1"/>
    </xf>
    <xf numFmtId="167" fontId="14" fillId="9" borderId="8" xfId="0" applyNumberFormat="1" applyFont="1" applyFill="1" applyBorder="1" applyAlignment="1">
      <alignment horizontal="left" vertical="center"/>
    </xf>
    <xf numFmtId="167" fontId="14" fillId="9" borderId="1" xfId="0" applyNumberFormat="1" applyFont="1" applyFill="1" applyBorder="1" applyAlignment="1">
      <alignment horizontal="left" vertical="center"/>
    </xf>
    <xf numFmtId="0" fontId="14" fillId="9" borderId="2" xfId="0" applyFont="1" applyFill="1" applyBorder="1" applyAlignment="1">
      <alignment horizontal="center" vertical="center"/>
    </xf>
    <xf numFmtId="0" fontId="11" fillId="0" borderId="1" xfId="4" applyNumberFormat="1" applyFont="1" applyFill="1" applyBorder="1" applyAlignment="1">
      <alignment horizontal="center" vertical="center"/>
    </xf>
    <xf numFmtId="167" fontId="14" fillId="9" borderId="1" xfId="0" applyNumberFormat="1" applyFont="1" applyFill="1" applyBorder="1" applyAlignment="1">
      <alignment horizontal="left" vertical="center" wrapText="1"/>
    </xf>
    <xf numFmtId="1" fontId="14" fillId="9" borderId="1" xfId="0" applyNumberFormat="1" applyFont="1" applyFill="1" applyBorder="1" applyAlignment="1">
      <alignment horizontal="left" vertical="center" wrapText="1"/>
    </xf>
    <xf numFmtId="6" fontId="14" fillId="9" borderId="9" xfId="0" applyNumberFormat="1" applyFont="1" applyFill="1" applyBorder="1" applyAlignment="1">
      <alignment horizontal="left" vertical="center" wrapText="1"/>
    </xf>
    <xf numFmtId="165" fontId="14" fillId="9" borderId="8" xfId="0" applyNumberFormat="1" applyFont="1" applyFill="1" applyBorder="1" applyAlignment="1">
      <alignment horizontal="left" vertical="center"/>
    </xf>
    <xf numFmtId="165" fontId="14" fillId="9" borderId="1" xfId="0" applyNumberFormat="1" applyFont="1" applyFill="1" applyBorder="1" applyAlignment="1">
      <alignment horizontal="left" vertical="center"/>
    </xf>
    <xf numFmtId="165" fontId="14" fillId="9" borderId="8" xfId="0" applyNumberFormat="1" applyFont="1" applyFill="1" applyBorder="1"/>
    <xf numFmtId="6" fontId="14" fillId="9" borderId="3" xfId="0" applyNumberFormat="1" applyFont="1" applyFill="1" applyBorder="1" applyAlignment="1">
      <alignment horizontal="right" vertical="center"/>
    </xf>
    <xf numFmtId="167" fontId="14" fillId="9" borderId="3" xfId="0" applyNumberFormat="1" applyFont="1" applyFill="1" applyBorder="1" applyAlignment="1">
      <alignment horizontal="center" vertical="center"/>
    </xf>
    <xf numFmtId="167" fontId="14" fillId="9" borderId="3" xfId="0" applyNumberFormat="1" applyFont="1" applyFill="1" applyBorder="1" applyAlignment="1">
      <alignment horizontal="right" vertical="center"/>
    </xf>
    <xf numFmtId="6" fontId="14" fillId="9" borderId="1" xfId="0" applyNumberFormat="1" applyFont="1" applyFill="1" applyBorder="1" applyAlignment="1">
      <alignment horizontal="right" vertical="center"/>
    </xf>
    <xf numFmtId="0" fontId="22" fillId="0" borderId="16" xfId="0" applyFont="1" applyBorder="1" applyAlignment="1">
      <alignment vertical="top"/>
    </xf>
    <xf numFmtId="0" fontId="1" fillId="0" borderId="16" xfId="0" applyFont="1" applyBorder="1" applyAlignment="1">
      <alignment vertical="top"/>
    </xf>
    <xf numFmtId="0" fontId="1" fillId="0" borderId="34" xfId="0" applyFont="1" applyBorder="1" applyAlignment="1">
      <alignment vertical="top"/>
    </xf>
    <xf numFmtId="8" fontId="5" fillId="0" borderId="1" xfId="0" applyNumberFormat="1" applyFont="1" applyBorder="1" applyAlignment="1">
      <alignment horizontal="center" vertical="center" wrapText="1"/>
    </xf>
    <xf numFmtId="1" fontId="11" fillId="0" borderId="1" xfId="4" applyNumberFormat="1" applyFont="1" applyFill="1" applyBorder="1" applyAlignment="1">
      <alignment horizontal="center" vertical="center"/>
    </xf>
    <xf numFmtId="167" fontId="11" fillId="9" borderId="8" xfId="4" applyNumberFormat="1" applyFont="1" applyFill="1" applyBorder="1" applyAlignment="1">
      <alignment horizontal="center" vertical="center"/>
    </xf>
    <xf numFmtId="1" fontId="11" fillId="0" borderId="13" xfId="4" applyNumberFormat="1" applyFont="1" applyFill="1" applyBorder="1" applyAlignment="1">
      <alignment horizontal="center" vertical="center"/>
    </xf>
    <xf numFmtId="0" fontId="11" fillId="0" borderId="13" xfId="4" applyNumberFormat="1" applyFont="1" applyFill="1" applyBorder="1" applyAlignment="1">
      <alignment horizontal="center" vertical="center"/>
    </xf>
    <xf numFmtId="8" fontId="14" fillId="9" borderId="8" xfId="0" applyNumberFormat="1" applyFont="1" applyFill="1" applyBorder="1" applyAlignment="1">
      <alignment horizontal="right" vertical="center"/>
    </xf>
    <xf numFmtId="8" fontId="5" fillId="0" borderId="3" xfId="0" applyNumberFormat="1" applyFont="1" applyBorder="1" applyAlignment="1">
      <alignment horizontal="center" vertical="center" wrapText="1"/>
    </xf>
    <xf numFmtId="8" fontId="14" fillId="9" borderId="5" xfId="0" applyNumberFormat="1" applyFont="1" applyFill="1" applyBorder="1" applyAlignment="1">
      <alignment horizontal="left" vertical="center"/>
    </xf>
    <xf numFmtId="167" fontId="11" fillId="0" borderId="2" xfId="4" applyNumberFormat="1" applyFont="1" applyFill="1" applyBorder="1" applyAlignment="1">
      <alignment horizontal="center" vertical="center"/>
    </xf>
    <xf numFmtId="9" fontId="11" fillId="0" borderId="1" xfId="14" applyFont="1" applyFill="1" applyBorder="1" applyAlignment="1">
      <alignment horizontal="center" vertical="center"/>
    </xf>
    <xf numFmtId="1" fontId="14" fillId="9" borderId="1" xfId="0" applyNumberFormat="1" applyFont="1" applyFill="1" applyBorder="1" applyAlignment="1">
      <alignment horizontal="right" vertical="center"/>
    </xf>
    <xf numFmtId="1" fontId="11" fillId="0" borderId="2" xfId="4" applyNumberFormat="1" applyFont="1" applyFill="1" applyBorder="1" applyAlignment="1">
      <alignment horizontal="center" vertical="center"/>
    </xf>
    <xf numFmtId="167" fontId="14" fillId="9" borderId="2" xfId="0" applyNumberFormat="1" applyFont="1" applyFill="1" applyBorder="1" applyAlignment="1">
      <alignment horizontal="right" vertical="center"/>
    </xf>
    <xf numFmtId="167" fontId="14" fillId="9" borderId="2" xfId="0" applyNumberFormat="1" applyFont="1" applyFill="1" applyBorder="1" applyAlignment="1">
      <alignment horizontal="left" vertical="center"/>
    </xf>
    <xf numFmtId="8" fontId="14" fillId="0" borderId="1" xfId="0" applyNumberFormat="1" applyFont="1" applyBorder="1" applyAlignment="1">
      <alignment horizontal="left" vertical="center" wrapText="1"/>
    </xf>
    <xf numFmtId="167" fontId="14" fillId="0" borderId="1" xfId="4" applyNumberFormat="1" applyFont="1" applyFill="1" applyBorder="1" applyAlignment="1">
      <alignment horizontal="center" vertical="center"/>
    </xf>
    <xf numFmtId="165" fontId="14" fillId="0" borderId="1" xfId="0" applyNumberFormat="1" applyFont="1" applyBorder="1" applyAlignment="1">
      <alignment horizontal="center" vertical="center"/>
    </xf>
    <xf numFmtId="0" fontId="11" fillId="0" borderId="1" xfId="0" applyFont="1" applyBorder="1" applyAlignment="1">
      <alignment horizontal="left" vertical="center" wrapText="1"/>
    </xf>
    <xf numFmtId="8" fontId="5" fillId="0" borderId="9" xfId="0" applyNumberFormat="1" applyFont="1" applyBorder="1" applyAlignment="1">
      <alignment horizontal="left" vertical="center" wrapText="1"/>
    </xf>
    <xf numFmtId="8" fontId="5" fillId="0" borderId="9" xfId="0" applyNumberFormat="1" applyFont="1" applyBorder="1" applyAlignment="1">
      <alignment horizontal="center" vertical="center" wrapText="1"/>
    </xf>
    <xf numFmtId="8" fontId="5" fillId="0" borderId="1" xfId="0" applyNumberFormat="1" applyFont="1" applyBorder="1" applyAlignment="1">
      <alignment horizontal="left" vertical="center" wrapText="1"/>
    </xf>
    <xf numFmtId="8" fontId="5" fillId="0" borderId="3" xfId="0" applyNumberFormat="1" applyFont="1" applyBorder="1" applyAlignment="1">
      <alignment horizontal="left" vertical="center" wrapText="1"/>
    </xf>
    <xf numFmtId="8" fontId="5" fillId="0" borderId="13" xfId="0" applyNumberFormat="1" applyFont="1" applyBorder="1" applyAlignment="1">
      <alignment horizontal="left" vertical="center" wrapText="1"/>
    </xf>
    <xf numFmtId="0" fontId="5" fillId="0" borderId="2" xfId="0" applyFont="1" applyBorder="1" applyAlignment="1">
      <alignment horizontal="left" vertical="center" wrapText="1"/>
    </xf>
    <xf numFmtId="0" fontId="11" fillId="0" borderId="1" xfId="0" applyFont="1" applyBorder="1" applyAlignment="1">
      <alignment horizontal="left" vertical="top" wrapText="1"/>
    </xf>
    <xf numFmtId="0" fontId="14" fillId="0" borderId="8" xfId="0" applyFont="1" applyBorder="1" applyAlignment="1">
      <alignment horizontal="center" vertical="center" wrapText="1"/>
    </xf>
    <xf numFmtId="0" fontId="11" fillId="0" borderId="2" xfId="0" applyFont="1" applyBorder="1" applyAlignment="1">
      <alignment horizontal="left" vertical="top" wrapText="1"/>
    </xf>
    <xf numFmtId="8" fontId="5" fillId="0" borderId="13" xfId="0" applyNumberFormat="1" applyFont="1" applyBorder="1" applyAlignment="1">
      <alignment horizontal="center" vertical="center" wrapText="1"/>
    </xf>
    <xf numFmtId="0" fontId="5" fillId="0" borderId="13" xfId="0" applyFont="1" applyBorder="1" applyAlignment="1">
      <alignment horizontal="left" vertical="center" wrapText="1"/>
    </xf>
    <xf numFmtId="0" fontId="14" fillId="0" borderId="2" xfId="0" applyFont="1" applyBorder="1" applyAlignment="1">
      <alignment horizontal="center" vertical="center" wrapText="1"/>
    </xf>
    <xf numFmtId="0" fontId="11" fillId="0" borderId="8" xfId="0" applyFont="1" applyBorder="1" applyAlignment="1">
      <alignment horizontal="left" vertical="top" wrapText="1"/>
    </xf>
    <xf numFmtId="0" fontId="11" fillId="0" borderId="13" xfId="0" applyFont="1" applyBorder="1" applyAlignment="1">
      <alignment horizontal="left" vertical="top" wrapText="1"/>
    </xf>
    <xf numFmtId="167" fontId="11" fillId="0" borderId="13" xfId="4" applyNumberFormat="1" applyFont="1" applyFill="1" applyBorder="1" applyAlignment="1">
      <alignment horizontal="center" vertical="center"/>
    </xf>
    <xf numFmtId="0" fontId="11" fillId="0" borderId="3" xfId="0" applyFont="1" applyBorder="1" applyAlignment="1">
      <alignment horizontal="left" vertical="top" wrapText="1"/>
    </xf>
    <xf numFmtId="8" fontId="5" fillId="0" borderId="8" xfId="0" applyNumberFormat="1" applyFont="1" applyBorder="1" applyAlignment="1">
      <alignment horizontal="center" vertical="center" wrapText="1"/>
    </xf>
    <xf numFmtId="6" fontId="5" fillId="0" borderId="8" xfId="0" applyNumberFormat="1" applyFont="1" applyBorder="1" applyAlignment="1">
      <alignment horizontal="center" vertical="center" wrapText="1"/>
    </xf>
    <xf numFmtId="6" fontId="5" fillId="0" borderId="1" xfId="0" applyNumberFormat="1" applyFont="1" applyBorder="1" applyAlignment="1">
      <alignment horizontal="left" vertical="center" wrapText="1"/>
    </xf>
    <xf numFmtId="6" fontId="5" fillId="0" borderId="1" xfId="0" applyNumberFormat="1" applyFont="1" applyBorder="1" applyAlignment="1">
      <alignment horizontal="center" vertical="center" wrapText="1"/>
    </xf>
    <xf numFmtId="0" fontId="14" fillId="0" borderId="1" xfId="0" applyFont="1" applyBorder="1" applyAlignment="1">
      <alignment horizontal="right" vertical="center"/>
    </xf>
    <xf numFmtId="0" fontId="14" fillId="0" borderId="13" xfId="0" applyFont="1" applyBorder="1" applyAlignment="1">
      <alignment horizontal="right" vertical="center"/>
    </xf>
    <xf numFmtId="0" fontId="14" fillId="0" borderId="8" xfId="0" applyFont="1" applyBorder="1" applyAlignment="1">
      <alignment horizontal="right" vertical="center"/>
    </xf>
    <xf numFmtId="0" fontId="5" fillId="0" borderId="5" xfId="0" applyFont="1" applyBorder="1" applyAlignment="1">
      <alignment horizontal="left" vertical="center" wrapText="1"/>
    </xf>
    <xf numFmtId="0" fontId="14" fillId="0" borderId="5" xfId="0" applyFont="1" applyBorder="1" applyAlignment="1">
      <alignment horizontal="center" vertical="center"/>
    </xf>
    <xf numFmtId="6" fontId="5" fillId="0" borderId="3" xfId="0" applyNumberFormat="1" applyFont="1" applyBorder="1" applyAlignment="1">
      <alignment horizontal="center" vertical="center" wrapText="1"/>
    </xf>
    <xf numFmtId="167" fontId="11" fillId="0" borderId="3" xfId="4" applyNumberFormat="1" applyFont="1" applyFill="1" applyBorder="1" applyAlignment="1">
      <alignment horizontal="center" vertical="center"/>
    </xf>
    <xf numFmtId="166" fontId="5" fillId="0" borderId="3" xfId="0" applyNumberFormat="1" applyFont="1" applyBorder="1" applyAlignment="1">
      <alignment horizontal="center" vertical="center" wrapText="1"/>
    </xf>
    <xf numFmtId="0" fontId="11" fillId="0" borderId="3" xfId="0" applyFont="1" applyBorder="1" applyAlignment="1">
      <alignment horizontal="center" vertical="center" wrapText="1"/>
    </xf>
    <xf numFmtId="0" fontId="11" fillId="0" borderId="13" xfId="0" applyFont="1" applyBorder="1" applyAlignment="1">
      <alignment vertical="center" wrapText="1"/>
    </xf>
    <xf numFmtId="0" fontId="5" fillId="0" borderId="14" xfId="0" applyFont="1" applyBorder="1" applyAlignment="1">
      <alignment horizontal="left" vertical="center" wrapText="1"/>
    </xf>
    <xf numFmtId="167" fontId="11" fillId="0" borderId="2" xfId="4" applyNumberFormat="1" applyFont="1" applyFill="1" applyBorder="1" applyAlignment="1">
      <alignment vertical="center"/>
    </xf>
    <xf numFmtId="6" fontId="5" fillId="0" borderId="2" xfId="0" applyNumberFormat="1" applyFont="1" applyBorder="1" applyAlignment="1">
      <alignment horizontal="center" vertical="center" wrapText="1"/>
    </xf>
    <xf numFmtId="0" fontId="5" fillId="0" borderId="9" xfId="0" applyFont="1" applyBorder="1" applyAlignment="1">
      <alignment horizontal="left" vertical="center" wrapText="1"/>
    </xf>
    <xf numFmtId="0" fontId="14" fillId="0" borderId="2" xfId="0" applyFont="1" applyBorder="1" applyAlignment="1">
      <alignment vertical="center" wrapText="1"/>
    </xf>
    <xf numFmtId="165" fontId="14" fillId="0" borderId="9" xfId="0" applyNumberFormat="1" applyFont="1" applyBorder="1" applyAlignment="1">
      <alignment horizontal="center" vertical="center"/>
    </xf>
    <xf numFmtId="0" fontId="5" fillId="0" borderId="8" xfId="0" applyFont="1" applyBorder="1" applyAlignment="1">
      <alignment horizontal="left" vertical="center"/>
    </xf>
    <xf numFmtId="0" fontId="5" fillId="0" borderId="1" xfId="0" applyFont="1" applyBorder="1" applyAlignment="1">
      <alignment horizontal="left" vertical="center"/>
    </xf>
    <xf numFmtId="0" fontId="29" fillId="0" borderId="3" xfId="0" applyFont="1" applyBorder="1" applyAlignment="1">
      <alignment horizontal="left" vertical="center" wrapText="1"/>
    </xf>
    <xf numFmtId="0" fontId="5" fillId="0" borderId="3" xfId="0" applyFont="1" applyBorder="1" applyAlignment="1">
      <alignment horizontal="left" vertical="center"/>
    </xf>
    <xf numFmtId="0" fontId="11" fillId="0" borderId="3" xfId="0" applyFont="1" applyBorder="1" applyAlignment="1">
      <alignment vertical="top" wrapText="1"/>
    </xf>
    <xf numFmtId="165" fontId="14" fillId="0" borderId="8" xfId="0" applyNumberFormat="1" applyFont="1" applyBorder="1" applyAlignment="1">
      <alignment horizontal="center" vertical="center"/>
    </xf>
    <xf numFmtId="0" fontId="11" fillId="0" borderId="1" xfId="0" applyFont="1" applyBorder="1" applyAlignment="1">
      <alignment vertical="top" wrapText="1"/>
    </xf>
    <xf numFmtId="0" fontId="11" fillId="0" borderId="13" xfId="0" applyFont="1" applyBorder="1" applyAlignment="1">
      <alignment vertical="top" wrapText="1"/>
    </xf>
    <xf numFmtId="0" fontId="14" fillId="0" borderId="2" xfId="0" applyFont="1" applyBorder="1" applyAlignment="1">
      <alignment horizontal="left" vertical="center"/>
    </xf>
    <xf numFmtId="165" fontId="14" fillId="0" borderId="13" xfId="0" applyNumberFormat="1" applyFont="1" applyBorder="1" applyAlignment="1">
      <alignment horizontal="center" vertical="center"/>
    </xf>
    <xf numFmtId="0" fontId="5" fillId="0" borderId="0" xfId="0" applyFont="1" applyAlignment="1">
      <alignment vertical="center"/>
    </xf>
    <xf numFmtId="0" fontId="11" fillId="0" borderId="1" xfId="0" applyFont="1" applyBorder="1" applyAlignment="1">
      <alignment horizontal="right" vertical="center"/>
    </xf>
    <xf numFmtId="0" fontId="11" fillId="0" borderId="1" xfId="0" applyFont="1" applyBorder="1" applyAlignment="1">
      <alignment horizontal="center" vertical="center"/>
    </xf>
    <xf numFmtId="6" fontId="5" fillId="0" borderId="13" xfId="0" applyNumberFormat="1" applyFont="1" applyBorder="1" applyAlignment="1">
      <alignment horizontal="center" vertical="center" wrapText="1"/>
    </xf>
    <xf numFmtId="3" fontId="14" fillId="0" borderId="1" xfId="0" applyNumberFormat="1" applyFont="1" applyBorder="1" applyAlignment="1">
      <alignment horizontal="right" vertical="center"/>
    </xf>
    <xf numFmtId="4" fontId="5" fillId="0" borderId="1" xfId="0" applyNumberFormat="1" applyFont="1" applyBorder="1" applyAlignment="1">
      <alignment horizontal="right" vertical="center"/>
    </xf>
    <xf numFmtId="8" fontId="5" fillId="0" borderId="1" xfId="0" applyNumberFormat="1" applyFont="1" applyBorder="1" applyAlignment="1">
      <alignment horizontal="right" vertical="center" wrapText="1"/>
    </xf>
    <xf numFmtId="4" fontId="5" fillId="0" borderId="13" xfId="0" applyNumberFormat="1" applyFont="1" applyBorder="1" applyAlignment="1">
      <alignment horizontal="right" vertical="center"/>
    </xf>
    <xf numFmtId="8" fontId="5" fillId="0" borderId="13" xfId="0" applyNumberFormat="1" applyFont="1" applyBorder="1" applyAlignment="1">
      <alignment horizontal="right" vertical="center" wrapText="1"/>
    </xf>
    <xf numFmtId="4" fontId="5" fillId="0" borderId="3" xfId="0" applyNumberFormat="1" applyFont="1" applyBorder="1" applyAlignment="1">
      <alignment horizontal="right" vertical="center"/>
    </xf>
    <xf numFmtId="8" fontId="5" fillId="0" borderId="3" xfId="0" applyNumberFormat="1" applyFont="1" applyBorder="1" applyAlignment="1">
      <alignment horizontal="right" vertical="center" wrapText="1"/>
    </xf>
    <xf numFmtId="8" fontId="5" fillId="0" borderId="8" xfId="0" applyNumberFormat="1" applyFont="1" applyBorder="1" applyAlignment="1">
      <alignment horizontal="right" vertical="center" wrapText="1"/>
    </xf>
    <xf numFmtId="8" fontId="5" fillId="0" borderId="5" xfId="0" applyNumberFormat="1" applyFont="1" applyBorder="1" applyAlignment="1">
      <alignment horizontal="right" vertical="center" wrapText="1"/>
    </xf>
    <xf numFmtId="4" fontId="5" fillId="0" borderId="2" xfId="0" applyNumberFormat="1" applyFont="1" applyBorder="1" applyAlignment="1">
      <alignment horizontal="right" vertical="center"/>
    </xf>
    <xf numFmtId="8" fontId="5" fillId="0" borderId="2" xfId="0" applyNumberFormat="1" applyFont="1" applyBorder="1" applyAlignment="1">
      <alignment horizontal="center" vertical="center" wrapText="1"/>
    </xf>
    <xf numFmtId="0" fontId="14" fillId="9" borderId="2" xfId="0" applyFont="1" applyFill="1" applyBorder="1" applyAlignment="1">
      <alignment horizontal="right" vertical="center"/>
    </xf>
    <xf numFmtId="166" fontId="14" fillId="9" borderId="1" xfId="0" applyNumberFormat="1" applyFont="1" applyFill="1" applyBorder="1" applyAlignment="1">
      <alignment horizontal="right" vertical="center"/>
    </xf>
    <xf numFmtId="1" fontId="14" fillId="9" borderId="2" xfId="0" applyNumberFormat="1" applyFont="1" applyFill="1" applyBorder="1" applyAlignment="1">
      <alignment horizontal="left" vertical="center" wrapText="1"/>
    </xf>
    <xf numFmtId="166" fontId="14" fillId="9" borderId="1" xfId="0" applyNumberFormat="1" applyFont="1" applyFill="1" applyBorder="1" applyAlignment="1">
      <alignment horizontal="left" vertical="center" wrapText="1"/>
    </xf>
    <xf numFmtId="167" fontId="14" fillId="9" borderId="3" xfId="0" applyNumberFormat="1" applyFont="1" applyFill="1" applyBorder="1" applyAlignment="1">
      <alignment horizontal="left" vertical="center"/>
    </xf>
    <xf numFmtId="0" fontId="5" fillId="0" borderId="19" xfId="0" applyFont="1" applyBorder="1" applyAlignment="1">
      <alignment horizontal="left" vertical="center" wrapText="1"/>
    </xf>
    <xf numFmtId="6" fontId="14" fillId="9" borderId="3" xfId="0" applyNumberFormat="1" applyFont="1" applyFill="1" applyBorder="1" applyAlignment="1">
      <alignment horizontal="left" vertical="center"/>
    </xf>
    <xf numFmtId="0" fontId="10" fillId="0" borderId="1" xfId="0" applyFont="1" applyBorder="1" applyAlignment="1">
      <alignment horizontal="left" vertical="center" wrapText="1"/>
    </xf>
    <xf numFmtId="0" fontId="27" fillId="0" borderId="1" xfId="0" applyFont="1" applyBorder="1" applyAlignment="1">
      <alignment horizontal="left" vertical="top" wrapText="1"/>
    </xf>
    <xf numFmtId="0" fontId="11" fillId="7" borderId="1" xfId="0" applyFont="1" applyFill="1" applyBorder="1" applyAlignment="1">
      <alignment vertical="center" wrapText="1"/>
    </xf>
    <xf numFmtId="0" fontId="27" fillId="7" borderId="1" xfId="0" applyFont="1" applyFill="1" applyBorder="1" applyAlignment="1">
      <alignment vertical="top" wrapText="1"/>
    </xf>
    <xf numFmtId="3" fontId="14" fillId="9" borderId="9" xfId="0" applyNumberFormat="1" applyFont="1" applyFill="1" applyBorder="1" applyAlignment="1">
      <alignment horizontal="left" vertical="center" wrapText="1"/>
    </xf>
    <xf numFmtId="0" fontId="11" fillId="7" borderId="3" xfId="0" applyFont="1" applyFill="1" applyBorder="1" applyAlignment="1">
      <alignment horizontal="left" vertical="top" wrapText="1"/>
    </xf>
    <xf numFmtId="0" fontId="11" fillId="7" borderId="3" xfId="0" applyFont="1" applyFill="1" applyBorder="1" applyAlignment="1">
      <alignment horizontal="left" vertical="center" wrapText="1"/>
    </xf>
    <xf numFmtId="0" fontId="11" fillId="7" borderId="2" xfId="0" applyFont="1" applyFill="1" applyBorder="1" applyAlignment="1">
      <alignment vertical="top" wrapText="1"/>
    </xf>
    <xf numFmtId="0" fontId="5" fillId="0" borderId="2" xfId="0" applyFont="1" applyBorder="1" applyAlignment="1">
      <alignment horizontal="left" vertical="center"/>
    </xf>
    <xf numFmtId="8" fontId="5" fillId="0" borderId="2" xfId="0" applyNumberFormat="1" applyFont="1" applyBorder="1" applyAlignment="1">
      <alignment horizontal="left" vertical="center" wrapText="1"/>
    </xf>
    <xf numFmtId="6" fontId="5" fillId="0" borderId="9" xfId="0" applyNumberFormat="1" applyFont="1" applyBorder="1" applyAlignment="1">
      <alignment horizontal="center" vertical="center" wrapText="1"/>
    </xf>
    <xf numFmtId="167" fontId="11" fillId="0" borderId="9" xfId="4" applyNumberFormat="1" applyFont="1" applyFill="1" applyBorder="1" applyAlignment="1">
      <alignment vertical="center"/>
    </xf>
    <xf numFmtId="0" fontId="14" fillId="0" borderId="9" xfId="0" applyFont="1" applyBorder="1" applyAlignment="1">
      <alignment horizontal="center" vertical="center" wrapText="1"/>
    </xf>
    <xf numFmtId="3" fontId="14" fillId="0" borderId="2" xfId="0" applyNumberFormat="1" applyFont="1" applyBorder="1" applyAlignment="1">
      <alignment vertical="center" wrapText="1"/>
    </xf>
    <xf numFmtId="9" fontId="0" fillId="0" borderId="0" xfId="14" applyFont="1" applyFill="1"/>
    <xf numFmtId="0" fontId="11" fillId="0" borderId="0" xfId="0" applyFont="1" applyAlignment="1">
      <alignment horizontal="justify" vertical="center"/>
    </xf>
    <xf numFmtId="167" fontId="11" fillId="7" borderId="2" xfId="4" applyNumberFormat="1" applyFont="1" applyFill="1" applyBorder="1" applyAlignment="1">
      <alignment horizontal="center" vertical="center"/>
    </xf>
    <xf numFmtId="167" fontId="11" fillId="7" borderId="2" xfId="4" applyNumberFormat="1" applyFont="1" applyFill="1" applyBorder="1" applyAlignment="1">
      <alignment vertical="center"/>
    </xf>
    <xf numFmtId="1" fontId="11" fillId="7" borderId="2" xfId="14" applyNumberFormat="1" applyFont="1" applyFill="1" applyBorder="1" applyAlignment="1">
      <alignment horizontal="center" vertical="center"/>
    </xf>
    <xf numFmtId="3" fontId="11" fillId="7" borderId="1" xfId="4" applyNumberFormat="1" applyFont="1" applyFill="1" applyBorder="1" applyAlignment="1">
      <alignment horizontal="center" vertical="center"/>
    </xf>
    <xf numFmtId="3" fontId="11" fillId="7" borderId="1" xfId="0" applyNumberFormat="1" applyFont="1" applyFill="1" applyBorder="1" applyAlignment="1">
      <alignment vertical="center"/>
    </xf>
    <xf numFmtId="3" fontId="14" fillId="7" borderId="13" xfId="0" applyNumberFormat="1" applyFont="1" applyFill="1" applyBorder="1" applyAlignment="1">
      <alignment vertical="center" wrapText="1"/>
    </xf>
    <xf numFmtId="0" fontId="10" fillId="0" borderId="0" xfId="0" applyFont="1" applyAlignment="1">
      <alignment horizontal="justify" vertical="center"/>
    </xf>
    <xf numFmtId="8" fontId="28" fillId="0" borderId="3" xfId="0" applyNumberFormat="1" applyFont="1" applyBorder="1" applyAlignment="1">
      <alignment horizontal="right" vertical="center" wrapText="1"/>
    </xf>
    <xf numFmtId="8" fontId="28" fillId="0" borderId="13" xfId="0" applyNumberFormat="1" applyFont="1" applyBorder="1" applyAlignment="1">
      <alignment horizontal="right" vertical="center" wrapText="1"/>
    </xf>
    <xf numFmtId="4" fontId="14" fillId="9" borderId="1" xfId="0" applyNumberFormat="1" applyFont="1" applyFill="1" applyBorder="1" applyAlignment="1">
      <alignment horizontal="left" vertical="center"/>
    </xf>
    <xf numFmtId="8" fontId="14" fillId="9" borderId="3" xfId="0" applyNumberFormat="1" applyFont="1" applyFill="1" applyBorder="1" applyAlignment="1">
      <alignment horizontal="right" vertical="center"/>
    </xf>
    <xf numFmtId="6" fontId="5" fillId="7" borderId="1" xfId="0" applyNumberFormat="1" applyFont="1" applyFill="1" applyBorder="1" applyAlignment="1">
      <alignment horizontal="left" vertical="center" wrapText="1"/>
    </xf>
    <xf numFmtId="167" fontId="11" fillId="0" borderId="5" xfId="4" applyNumberFormat="1" applyFont="1" applyFill="1" applyBorder="1" applyAlignment="1">
      <alignment horizontal="center" vertical="center"/>
    </xf>
    <xf numFmtId="0" fontId="5" fillId="8" borderId="39" xfId="0" applyFont="1" applyFill="1" applyBorder="1"/>
    <xf numFmtId="165" fontId="0" fillId="0" borderId="0" xfId="0" applyNumberFormat="1"/>
    <xf numFmtId="0" fontId="5" fillId="7" borderId="8" xfId="0" applyFont="1" applyFill="1" applyBorder="1" applyAlignment="1">
      <alignment horizontal="left" vertical="top" wrapText="1"/>
    </xf>
    <xf numFmtId="0" fontId="5" fillId="7" borderId="1" xfId="0" applyFont="1" applyFill="1" applyBorder="1" applyAlignment="1">
      <alignment horizontal="left" vertical="top" wrapText="1"/>
    </xf>
    <xf numFmtId="0" fontId="5" fillId="7" borderId="3" xfId="0" applyFont="1" applyFill="1" applyBorder="1" applyAlignment="1">
      <alignment horizontal="left" vertical="top" wrapText="1"/>
    </xf>
    <xf numFmtId="0" fontId="5" fillId="7" borderId="18" xfId="0" applyFont="1" applyFill="1" applyBorder="1" applyAlignment="1">
      <alignment horizontal="left" vertical="center" wrapText="1"/>
    </xf>
    <xf numFmtId="0" fontId="14" fillId="7" borderId="20" xfId="0" applyFont="1" applyFill="1" applyBorder="1" applyAlignment="1">
      <alignment horizontal="left" vertical="center" wrapText="1"/>
    </xf>
    <xf numFmtId="0" fontId="14" fillId="7" borderId="24" xfId="0" applyFont="1" applyFill="1" applyBorder="1"/>
    <xf numFmtId="0" fontId="14" fillId="7" borderId="17" xfId="0" applyFont="1" applyFill="1" applyBorder="1"/>
    <xf numFmtId="0" fontId="14" fillId="7" borderId="25" xfId="0" applyFont="1" applyFill="1" applyBorder="1"/>
    <xf numFmtId="0" fontId="5" fillId="7" borderId="33" xfId="0" applyFont="1" applyFill="1" applyBorder="1" applyAlignment="1">
      <alignment horizontal="left" vertical="center" wrapText="1"/>
    </xf>
    <xf numFmtId="3" fontId="11" fillId="0" borderId="0" xfId="0" applyNumberFormat="1" applyFont="1" applyAlignment="1">
      <alignment horizontal="center" vertical="center"/>
    </xf>
    <xf numFmtId="0" fontId="5" fillId="7" borderId="9" xfId="0" applyFont="1" applyFill="1" applyBorder="1" applyAlignment="1">
      <alignment horizontal="left" vertical="center" wrapText="1"/>
    </xf>
    <xf numFmtId="9" fontId="11" fillId="0" borderId="1" xfId="0" applyNumberFormat="1" applyFont="1" applyBorder="1" applyAlignment="1">
      <alignment horizontal="right" vertical="center"/>
    </xf>
    <xf numFmtId="3" fontId="11" fillId="0" borderId="1" xfId="0" applyNumberFormat="1" applyFont="1" applyBorder="1" applyAlignment="1">
      <alignment horizontal="center" vertical="center"/>
    </xf>
    <xf numFmtId="3" fontId="11" fillId="0" borderId="1" xfId="0" applyNumberFormat="1" applyFont="1" applyBorder="1" applyAlignment="1">
      <alignment horizontal="right" vertical="center"/>
    </xf>
    <xf numFmtId="0" fontId="32" fillId="7" borderId="1" xfId="0" applyFont="1" applyFill="1" applyBorder="1" applyAlignment="1">
      <alignment horizontal="left" vertical="top" wrapText="1"/>
    </xf>
    <xf numFmtId="0" fontId="32" fillId="7" borderId="5" xfId="0" applyFont="1" applyFill="1" applyBorder="1" applyAlignment="1">
      <alignment horizontal="left" vertical="top" wrapText="1"/>
    </xf>
    <xf numFmtId="0" fontId="22" fillId="0" borderId="0" xfId="0" applyFont="1" applyAlignment="1">
      <alignment horizontal="center" vertical="top" wrapText="1"/>
    </xf>
    <xf numFmtId="0" fontId="34" fillId="7" borderId="1" xfId="0" applyFont="1" applyFill="1" applyBorder="1" applyAlignment="1">
      <alignment horizontal="left" vertical="top" wrapText="1"/>
    </xf>
    <xf numFmtId="0" fontId="34" fillId="7" borderId="1" xfId="0" applyFont="1" applyFill="1" applyBorder="1" applyAlignment="1">
      <alignment horizontal="left" vertical="center" wrapText="1"/>
    </xf>
    <xf numFmtId="0" fontId="34" fillId="7" borderId="1" xfId="0" applyFont="1" applyFill="1" applyBorder="1" applyAlignment="1">
      <alignment vertical="top" wrapText="1"/>
    </xf>
    <xf numFmtId="8" fontId="36" fillId="0" borderId="3" xfId="0" applyNumberFormat="1" applyFont="1" applyBorder="1" applyAlignment="1">
      <alignment horizontal="right" vertical="center" wrapText="1"/>
    </xf>
    <xf numFmtId="8" fontId="36" fillId="0" borderId="13" xfId="0" applyNumberFormat="1" applyFont="1" applyBorder="1" applyAlignment="1">
      <alignment horizontal="right" vertical="center" wrapText="1"/>
    </xf>
    <xf numFmtId="0" fontId="36" fillId="7" borderId="8" xfId="0" applyFont="1" applyFill="1" applyBorder="1" applyAlignment="1">
      <alignment horizontal="left" vertical="center" wrapText="1"/>
    </xf>
    <xf numFmtId="0" fontId="34" fillId="0" borderId="3" xfId="0" applyFont="1" applyBorder="1" applyAlignment="1">
      <alignment horizontal="left" vertical="top" wrapText="1"/>
    </xf>
    <xf numFmtId="166" fontId="37" fillId="0" borderId="8" xfId="0" applyNumberFormat="1" applyFont="1" applyBorder="1" applyAlignment="1">
      <alignment horizontal="center" vertical="center"/>
    </xf>
    <xf numFmtId="0" fontId="36" fillId="0" borderId="8" xfId="0" applyFont="1" applyBorder="1" applyAlignment="1">
      <alignment horizontal="left" vertical="center" wrapText="1"/>
    </xf>
    <xf numFmtId="0" fontId="36" fillId="0" borderId="3" xfId="0" applyFont="1" applyBorder="1" applyAlignment="1">
      <alignment horizontal="left" vertical="center" wrapText="1"/>
    </xf>
    <xf numFmtId="166" fontId="37" fillId="9" borderId="8" xfId="0" applyNumberFormat="1" applyFont="1" applyFill="1" applyBorder="1" applyAlignment="1">
      <alignment horizontal="right" vertical="center"/>
    </xf>
    <xf numFmtId="0" fontId="37" fillId="9" borderId="8" xfId="0" applyFont="1" applyFill="1" applyBorder="1" applyAlignment="1">
      <alignment horizontal="left" vertical="center"/>
    </xf>
    <xf numFmtId="0" fontId="37" fillId="0" borderId="8" xfId="0" applyFont="1" applyBorder="1" applyAlignment="1">
      <alignment horizontal="right" vertical="center"/>
    </xf>
    <xf numFmtId="167" fontId="34" fillId="0" borderId="8" xfId="4" applyNumberFormat="1" applyFont="1" applyFill="1" applyBorder="1" applyAlignment="1">
      <alignment horizontal="center" vertical="center"/>
    </xf>
    <xf numFmtId="0" fontId="36" fillId="7" borderId="3" xfId="0" applyFont="1" applyFill="1" applyBorder="1" applyAlignment="1">
      <alignment horizontal="left" vertical="center"/>
    </xf>
    <xf numFmtId="0" fontId="36" fillId="7" borderId="38" xfId="0" applyFont="1" applyFill="1" applyBorder="1" applyAlignment="1">
      <alignment horizontal="left" vertical="center" wrapText="1"/>
    </xf>
    <xf numFmtId="4" fontId="36" fillId="0" borderId="3" xfId="0" applyNumberFormat="1" applyFont="1" applyBorder="1" applyAlignment="1">
      <alignment horizontal="right" vertical="center"/>
    </xf>
    <xf numFmtId="0" fontId="36" fillId="7" borderId="1" xfId="0" applyFont="1" applyFill="1" applyBorder="1" applyAlignment="1">
      <alignment horizontal="left" vertical="center" wrapText="1"/>
    </xf>
    <xf numFmtId="0" fontId="34" fillId="0" borderId="1" xfId="0" applyFont="1" applyBorder="1" applyAlignment="1">
      <alignment horizontal="left" vertical="top" wrapText="1"/>
    </xf>
    <xf numFmtId="166" fontId="37" fillId="0" borderId="1" xfId="0" applyNumberFormat="1" applyFont="1" applyBorder="1" applyAlignment="1">
      <alignment horizontal="center" vertical="center"/>
    </xf>
    <xf numFmtId="0" fontId="36" fillId="0" borderId="1" xfId="0" applyFont="1" applyBorder="1" applyAlignment="1">
      <alignment horizontal="left" vertical="center" wrapText="1"/>
    </xf>
    <xf numFmtId="0" fontId="37" fillId="0" borderId="1" xfId="0" applyFont="1" applyBorder="1" applyAlignment="1">
      <alignment horizontal="center" vertical="center"/>
    </xf>
    <xf numFmtId="0" fontId="37" fillId="9" borderId="1" xfId="0" applyFont="1" applyFill="1" applyBorder="1" applyAlignment="1">
      <alignment horizontal="right" vertical="center"/>
    </xf>
    <xf numFmtId="3" fontId="37" fillId="0" borderId="3" xfId="0" applyNumberFormat="1" applyFont="1" applyBorder="1" applyAlignment="1">
      <alignment horizontal="center" vertical="center"/>
    </xf>
    <xf numFmtId="0" fontId="36" fillId="7" borderId="2" xfId="0" applyFont="1" applyFill="1" applyBorder="1" applyAlignment="1">
      <alignment horizontal="left" vertical="center" wrapText="1"/>
    </xf>
    <xf numFmtId="0" fontId="37" fillId="9" borderId="3" xfId="0" applyFont="1" applyFill="1" applyBorder="1" applyAlignment="1">
      <alignment horizontal="right" vertical="center"/>
    </xf>
    <xf numFmtId="0" fontId="37" fillId="9" borderId="3" xfId="0" applyFont="1" applyFill="1" applyBorder="1" applyAlignment="1">
      <alignment horizontal="left" vertical="center"/>
    </xf>
    <xf numFmtId="0" fontId="37" fillId="0" borderId="3" xfId="0" applyFont="1" applyBorder="1" applyAlignment="1">
      <alignment horizontal="right" vertical="center"/>
    </xf>
    <xf numFmtId="0" fontId="36" fillId="0" borderId="13" xfId="0" applyFont="1" applyBorder="1" applyAlignment="1">
      <alignment horizontal="left" vertical="center" wrapText="1"/>
    </xf>
    <xf numFmtId="0" fontId="36" fillId="0" borderId="5" xfId="0" applyFont="1" applyBorder="1" applyAlignment="1">
      <alignment horizontal="left" vertical="center" wrapText="1"/>
    </xf>
    <xf numFmtId="3" fontId="37" fillId="0" borderId="13" xfId="0" applyNumberFormat="1" applyFont="1" applyBorder="1" applyAlignment="1">
      <alignment horizontal="right" vertical="center"/>
    </xf>
    <xf numFmtId="0" fontId="37" fillId="0" borderId="13" xfId="0" applyFont="1" applyBorder="1" applyAlignment="1">
      <alignment horizontal="center" vertical="center"/>
    </xf>
    <xf numFmtId="0" fontId="37" fillId="9" borderId="13" xfId="0" applyFont="1" applyFill="1" applyBorder="1" applyAlignment="1">
      <alignment horizontal="right" vertical="center"/>
    </xf>
    <xf numFmtId="167" fontId="34" fillId="0" borderId="2" xfId="4" applyNumberFormat="1" applyFont="1" applyFill="1" applyBorder="1" applyAlignment="1">
      <alignment horizontal="center" vertical="center"/>
    </xf>
    <xf numFmtId="4" fontId="36" fillId="0" borderId="13" xfId="0" applyNumberFormat="1" applyFont="1" applyBorder="1" applyAlignment="1">
      <alignment horizontal="right" vertical="center"/>
    </xf>
    <xf numFmtId="0" fontId="11" fillId="0" borderId="0" xfId="0" applyFont="1" applyAlignment="1">
      <alignment horizontal="left" vertical="top" wrapText="1"/>
    </xf>
    <xf numFmtId="0" fontId="21" fillId="7" borderId="23" xfId="0" applyFont="1" applyFill="1" applyBorder="1" applyAlignment="1">
      <alignment horizontal="center" vertical="top"/>
    </xf>
    <xf numFmtId="8" fontId="28" fillId="0" borderId="3" xfId="0" applyNumberFormat="1" applyFont="1" applyBorder="1" applyAlignment="1">
      <alignment horizontal="center" vertical="center" wrapText="1"/>
    </xf>
    <xf numFmtId="8" fontId="28" fillId="0" borderId="5" xfId="0" applyNumberFormat="1" applyFont="1" applyBorder="1" applyAlignment="1">
      <alignment horizontal="center" vertical="center" wrapText="1"/>
    </xf>
    <xf numFmtId="8" fontId="28" fillId="0" borderId="9" xfId="0" applyNumberFormat="1" applyFont="1" applyBorder="1" applyAlignment="1">
      <alignment horizontal="center" vertical="center" wrapText="1"/>
    </xf>
    <xf numFmtId="8" fontId="28" fillId="0" borderId="1" xfId="0" applyNumberFormat="1" applyFont="1" applyBorder="1" applyAlignment="1">
      <alignment horizontal="center" vertical="center" wrapText="1"/>
    </xf>
    <xf numFmtId="8" fontId="28" fillId="0" borderId="2" xfId="0" applyNumberFormat="1" applyFont="1" applyBorder="1" applyAlignment="1">
      <alignment horizontal="center" vertical="center" wrapText="1"/>
    </xf>
    <xf numFmtId="8" fontId="28" fillId="0" borderId="2" xfId="0" applyNumberFormat="1" applyFont="1" applyBorder="1" applyAlignment="1">
      <alignment horizontal="right" vertical="center" wrapText="1"/>
    </xf>
    <xf numFmtId="0" fontId="11" fillId="0" borderId="5" xfId="0" applyFont="1" applyBorder="1" applyAlignment="1">
      <alignment horizontal="left" vertical="center" wrapText="1"/>
    </xf>
    <xf numFmtId="0" fontId="22" fillId="0" borderId="40" xfId="0" applyFont="1" applyBorder="1" applyAlignment="1">
      <alignment horizontal="center" vertical="top" wrapText="1"/>
    </xf>
    <xf numFmtId="6" fontId="5" fillId="7" borderId="6" xfId="0" applyNumberFormat="1" applyFont="1" applyFill="1" applyBorder="1" applyAlignment="1">
      <alignment horizontal="left" vertical="center" wrapText="1"/>
    </xf>
    <xf numFmtId="0" fontId="32" fillId="0" borderId="1" xfId="0" applyFont="1" applyBorder="1" applyAlignment="1">
      <alignment horizontal="left" vertical="center" wrapText="1"/>
    </xf>
    <xf numFmtId="0" fontId="32" fillId="0" borderId="1" xfId="0" applyFont="1" applyBorder="1" applyAlignment="1">
      <alignment horizontal="left" vertical="top" wrapText="1"/>
    </xf>
    <xf numFmtId="0" fontId="32" fillId="0" borderId="1" xfId="0" applyFont="1" applyBorder="1" applyAlignment="1">
      <alignment vertical="top" wrapText="1"/>
    </xf>
    <xf numFmtId="0" fontId="32" fillId="0" borderId="3" xfId="0" applyFont="1" applyBorder="1" applyAlignment="1">
      <alignment vertical="top" wrapText="1"/>
    </xf>
    <xf numFmtId="0" fontId="32" fillId="7" borderId="1" xfId="0" applyFont="1" applyFill="1" applyBorder="1" applyAlignment="1">
      <alignment vertical="top" wrapText="1"/>
    </xf>
    <xf numFmtId="0" fontId="32" fillId="0" borderId="5" xfId="0" applyFont="1" applyBorder="1" applyAlignment="1">
      <alignment horizontal="left" vertical="top" wrapText="1"/>
    </xf>
    <xf numFmtId="0" fontId="32" fillId="0" borderId="1" xfId="0" applyFont="1" applyBorder="1" applyAlignment="1">
      <alignment vertical="center" wrapText="1"/>
    </xf>
    <xf numFmtId="167" fontId="26" fillId="0" borderId="8" xfId="4" applyNumberFormat="1" applyFont="1" applyFill="1" applyBorder="1" applyAlignment="1">
      <alignment horizontal="center" vertical="center"/>
    </xf>
    <xf numFmtId="3" fontId="26" fillId="0" borderId="1" xfId="4" applyNumberFormat="1" applyFont="1" applyFill="1" applyBorder="1" applyAlignment="1">
      <alignment horizontal="center" vertical="center"/>
    </xf>
    <xf numFmtId="167" fontId="26" fillId="0" borderId="1" xfId="4" applyNumberFormat="1" applyFont="1" applyFill="1" applyBorder="1" applyAlignment="1">
      <alignment horizontal="center" vertical="center"/>
    </xf>
    <xf numFmtId="167" fontId="26" fillId="0" borderId="2" xfId="4" applyNumberFormat="1" applyFont="1" applyFill="1" applyBorder="1" applyAlignment="1">
      <alignment horizontal="center" vertical="center"/>
    </xf>
    <xf numFmtId="4" fontId="28" fillId="0" borderId="9" xfId="0" applyNumberFormat="1" applyFont="1" applyBorder="1" applyAlignment="1">
      <alignment horizontal="right" vertical="center"/>
    </xf>
    <xf numFmtId="4" fontId="28" fillId="0" borderId="1" xfId="0" applyNumberFormat="1" applyFont="1" applyBorder="1" applyAlignment="1">
      <alignment horizontal="right" vertical="center"/>
    </xf>
    <xf numFmtId="4" fontId="28" fillId="0" borderId="2" xfId="0" applyNumberFormat="1" applyFont="1" applyBorder="1" applyAlignment="1">
      <alignment horizontal="right" vertical="center"/>
    </xf>
    <xf numFmtId="167" fontId="26" fillId="0" borderId="3" xfId="4" applyNumberFormat="1" applyFont="1" applyFill="1" applyBorder="1" applyAlignment="1">
      <alignment horizontal="center" vertical="center"/>
    </xf>
    <xf numFmtId="4" fontId="28" fillId="0" borderId="13" xfId="0" applyNumberFormat="1" applyFont="1" applyBorder="1" applyAlignment="1">
      <alignment horizontal="right" vertical="center"/>
    </xf>
    <xf numFmtId="8" fontId="28" fillId="0" borderId="8" xfId="0" applyNumberFormat="1" applyFont="1" applyBorder="1" applyAlignment="1">
      <alignment horizontal="right" vertical="center" wrapText="1"/>
    </xf>
    <xf numFmtId="4" fontId="28" fillId="0" borderId="8" xfId="0" applyNumberFormat="1" applyFont="1" applyBorder="1" applyAlignment="1">
      <alignment horizontal="right" vertical="center"/>
    </xf>
    <xf numFmtId="4" fontId="28" fillId="0" borderId="3" xfId="0" applyNumberFormat="1" applyFont="1" applyBorder="1" applyAlignment="1">
      <alignment horizontal="right" vertical="center"/>
    </xf>
    <xf numFmtId="0" fontId="14" fillId="9" borderId="3" xfId="0" applyFont="1" applyFill="1" applyBorder="1" applyAlignment="1">
      <alignment horizontal="center" vertical="center"/>
    </xf>
    <xf numFmtId="166" fontId="38" fillId="0" borderId="9" xfId="0" applyNumberFormat="1" applyFont="1" applyBorder="1" applyAlignment="1">
      <alignment horizontal="center" vertical="center"/>
    </xf>
    <xf numFmtId="166" fontId="38" fillId="0" borderId="1" xfId="0" applyNumberFormat="1" applyFont="1" applyBorder="1" applyAlignment="1">
      <alignment horizontal="center" vertical="center"/>
    </xf>
    <xf numFmtId="166" fontId="38" fillId="0" borderId="2" xfId="0" applyNumberFormat="1" applyFont="1" applyBorder="1" applyAlignment="1">
      <alignment horizontal="center" vertical="center"/>
    </xf>
    <xf numFmtId="166" fontId="38" fillId="0" borderId="8" xfId="0" applyNumberFormat="1" applyFont="1" applyBorder="1" applyAlignment="1">
      <alignment horizontal="center" vertical="center"/>
    </xf>
    <xf numFmtId="166" fontId="38" fillId="0" borderId="13" xfId="0" applyNumberFormat="1" applyFont="1" applyBorder="1" applyAlignment="1">
      <alignment horizontal="center" vertical="center"/>
    </xf>
    <xf numFmtId="8" fontId="28" fillId="0" borderId="35" xfId="0" applyNumberFormat="1" applyFont="1" applyBorder="1" applyAlignment="1">
      <alignment horizontal="right" vertical="center" wrapText="1"/>
    </xf>
    <xf numFmtId="8" fontId="28" fillId="0" borderId="36" xfId="0" applyNumberFormat="1" applyFont="1" applyBorder="1" applyAlignment="1">
      <alignment horizontal="right" vertical="center" wrapText="1"/>
    </xf>
    <xf numFmtId="8" fontId="28" fillId="0" borderId="37" xfId="0" applyNumberFormat="1" applyFont="1" applyBorder="1" applyAlignment="1">
      <alignment horizontal="right" vertical="center" wrapText="1"/>
    </xf>
    <xf numFmtId="167" fontId="26" fillId="0" borderId="13" xfId="4" applyNumberFormat="1" applyFont="1" applyFill="1" applyBorder="1" applyAlignment="1">
      <alignment horizontal="center" vertical="center"/>
    </xf>
    <xf numFmtId="0" fontId="38" fillId="0" borderId="13" xfId="0" applyFont="1" applyBorder="1" applyAlignment="1">
      <alignment horizontal="center" vertical="center" wrapText="1"/>
    </xf>
    <xf numFmtId="0" fontId="14" fillId="0" borderId="3" xfId="0" applyFont="1" applyBorder="1" applyAlignment="1">
      <alignment horizontal="right" vertical="center"/>
    </xf>
    <xf numFmtId="6" fontId="5" fillId="7" borderId="13" xfId="0" applyNumberFormat="1" applyFont="1" applyFill="1" applyBorder="1" applyAlignment="1">
      <alignment horizontal="left" vertical="center" wrapText="1"/>
    </xf>
    <xf numFmtId="8" fontId="5" fillId="0" borderId="14" xfId="0" applyNumberFormat="1" applyFont="1" applyBorder="1" applyAlignment="1">
      <alignment horizontal="center" vertical="center" wrapText="1"/>
    </xf>
    <xf numFmtId="0" fontId="11" fillId="0" borderId="13" xfId="0" applyFont="1" applyBorder="1" applyAlignment="1">
      <alignment horizontal="left" vertical="center" wrapText="1"/>
    </xf>
    <xf numFmtId="0" fontId="11" fillId="0" borderId="13" xfId="0" applyFont="1" applyBorder="1" applyAlignment="1">
      <alignment horizontal="right" vertical="center"/>
    </xf>
    <xf numFmtId="4" fontId="5" fillId="0" borderId="14" xfId="0" applyNumberFormat="1" applyFont="1" applyBorder="1" applyAlignment="1">
      <alignment horizontal="right" vertical="center"/>
    </xf>
    <xf numFmtId="8" fontId="5" fillId="0" borderId="14" xfId="0" applyNumberFormat="1" applyFont="1" applyBorder="1" applyAlignment="1">
      <alignment horizontal="right" vertical="center" wrapText="1"/>
    </xf>
    <xf numFmtId="6" fontId="5" fillId="7" borderId="41" xfId="0" applyNumberFormat="1" applyFont="1" applyFill="1" applyBorder="1" applyAlignment="1">
      <alignment horizontal="left" vertical="center" wrapText="1"/>
    </xf>
    <xf numFmtId="0" fontId="11" fillId="0" borderId="9" xfId="0" applyFont="1" applyBorder="1" applyAlignment="1">
      <alignment horizontal="left" vertical="center" wrapText="1"/>
    </xf>
    <xf numFmtId="167" fontId="14" fillId="9" borderId="13" xfId="0" applyNumberFormat="1" applyFont="1" applyFill="1" applyBorder="1" applyAlignment="1">
      <alignment horizontal="right" vertical="center"/>
    </xf>
    <xf numFmtId="6" fontId="5" fillId="7" borderId="8" xfId="0" applyNumberFormat="1" applyFont="1" applyFill="1" applyBorder="1" applyAlignment="1">
      <alignment horizontal="left" vertical="center" wrapText="1"/>
    </xf>
    <xf numFmtId="0" fontId="11" fillId="0" borderId="8" xfId="0" applyFont="1" applyBorder="1" applyAlignment="1">
      <alignment horizontal="left" vertical="center" wrapText="1"/>
    </xf>
    <xf numFmtId="0" fontId="5" fillId="0" borderId="27" xfId="0" applyFont="1" applyBorder="1" applyAlignment="1">
      <alignment vertical="center"/>
    </xf>
    <xf numFmtId="167" fontId="14" fillId="9" borderId="8" xfId="0" applyNumberFormat="1" applyFont="1" applyFill="1" applyBorder="1" applyAlignment="1">
      <alignment horizontal="right" vertical="center"/>
    </xf>
    <xf numFmtId="0" fontId="26" fillId="0" borderId="1" xfId="0" applyFont="1" applyBorder="1" applyAlignment="1">
      <alignment horizontal="right" vertical="center"/>
    </xf>
    <xf numFmtId="0" fontId="26" fillId="0" borderId="1" xfId="0" applyFont="1" applyBorder="1" applyAlignment="1">
      <alignment horizontal="center" vertical="center"/>
    </xf>
    <xf numFmtId="0" fontId="26" fillId="0" borderId="13" xfId="0" applyFont="1" applyBorder="1" applyAlignment="1">
      <alignment horizontal="center" vertical="center"/>
    </xf>
    <xf numFmtId="6" fontId="5" fillId="7" borderId="3" xfId="0" applyNumberFormat="1" applyFont="1" applyFill="1" applyBorder="1" applyAlignment="1">
      <alignment horizontal="left" vertical="center" wrapText="1"/>
    </xf>
    <xf numFmtId="0" fontId="11" fillId="0" borderId="3" xfId="0" applyFont="1" applyBorder="1" applyAlignment="1">
      <alignment horizontal="left" vertical="center" wrapText="1"/>
    </xf>
    <xf numFmtId="9" fontId="26" fillId="0" borderId="3" xfId="14" applyFont="1" applyFill="1" applyBorder="1" applyAlignment="1">
      <alignment horizontal="center" vertical="center"/>
    </xf>
    <xf numFmtId="167" fontId="26" fillId="0" borderId="1" xfId="0" applyNumberFormat="1" applyFont="1" applyBorder="1" applyAlignment="1">
      <alignment horizontal="right" vertical="center"/>
    </xf>
    <xf numFmtId="167" fontId="26" fillId="0" borderId="13" xfId="0" applyNumberFormat="1" applyFont="1" applyBorder="1" applyAlignment="1">
      <alignment horizontal="right" vertical="center"/>
    </xf>
    <xf numFmtId="167" fontId="26" fillId="0" borderId="14" xfId="4" applyNumberFormat="1" applyFont="1" applyFill="1" applyBorder="1" applyAlignment="1">
      <alignment horizontal="center" vertical="center"/>
    </xf>
    <xf numFmtId="0" fontId="1" fillId="0" borderId="0" xfId="0" applyFont="1"/>
    <xf numFmtId="0" fontId="22" fillId="0" borderId="42" xfId="0" applyFont="1" applyBorder="1" applyAlignment="1">
      <alignment horizontal="center" vertical="top" wrapText="1"/>
    </xf>
    <xf numFmtId="0" fontId="22" fillId="0" borderId="43" xfId="0" applyFont="1" applyBorder="1" applyAlignment="1">
      <alignment horizontal="center" vertical="top" wrapText="1"/>
    </xf>
    <xf numFmtId="8" fontId="0" fillId="0" borderId="0" xfId="0" applyNumberFormat="1"/>
    <xf numFmtId="6" fontId="0" fillId="0" borderId="0" xfId="0" applyNumberFormat="1"/>
    <xf numFmtId="6" fontId="5" fillId="7" borderId="44" xfId="0" applyNumberFormat="1" applyFont="1" applyFill="1" applyBorder="1" applyAlignment="1">
      <alignment horizontal="left" vertical="center" wrapText="1"/>
    </xf>
    <xf numFmtId="0" fontId="11" fillId="0" borderId="44" xfId="0" applyFont="1" applyBorder="1" applyAlignment="1">
      <alignment horizontal="left" vertical="top" wrapText="1"/>
    </xf>
    <xf numFmtId="0" fontId="5" fillId="0" borderId="44" xfId="0" applyFont="1" applyBorder="1" applyAlignment="1">
      <alignment horizontal="left" vertical="center" wrapText="1"/>
    </xf>
    <xf numFmtId="0" fontId="11" fillId="0" borderId="44" xfId="0" applyFont="1" applyBorder="1" applyAlignment="1">
      <alignment horizontal="left" vertical="center" wrapText="1"/>
    </xf>
    <xf numFmtId="6" fontId="5" fillId="7" borderId="45" xfId="0" applyNumberFormat="1" applyFont="1" applyFill="1" applyBorder="1" applyAlignment="1">
      <alignment horizontal="left" vertical="center" wrapText="1"/>
    </xf>
    <xf numFmtId="0" fontId="11" fillId="0" borderId="45" xfId="0" applyFont="1" applyBorder="1" applyAlignment="1">
      <alignment horizontal="left" vertical="top" wrapText="1"/>
    </xf>
    <xf numFmtId="0" fontId="5" fillId="0" borderId="45" xfId="0" applyFont="1" applyBorder="1" applyAlignment="1">
      <alignment horizontal="left" vertical="center" wrapText="1"/>
    </xf>
    <xf numFmtId="0" fontId="11" fillId="0" borderId="45" xfId="0" applyFont="1" applyBorder="1" applyAlignment="1">
      <alignment horizontal="left" vertical="center" wrapText="1"/>
    </xf>
    <xf numFmtId="0" fontId="26" fillId="0" borderId="45" xfId="0" applyFont="1" applyBorder="1" applyAlignment="1">
      <alignment horizontal="right" vertical="center"/>
    </xf>
    <xf numFmtId="0" fontId="26" fillId="0" borderId="45" xfId="0" applyFont="1" applyBorder="1" applyAlignment="1">
      <alignment horizontal="center" vertical="center"/>
    </xf>
    <xf numFmtId="167" fontId="14" fillId="9" borderId="45" xfId="0" applyNumberFormat="1" applyFont="1" applyFill="1" applyBorder="1" applyAlignment="1">
      <alignment horizontal="right" vertical="center"/>
    </xf>
    <xf numFmtId="167" fontId="26" fillId="0" borderId="45" xfId="4" applyNumberFormat="1" applyFont="1" applyFill="1" applyBorder="1" applyAlignment="1">
      <alignment horizontal="center" vertical="center"/>
    </xf>
    <xf numFmtId="0" fontId="5" fillId="7" borderId="45" xfId="0" applyFont="1" applyFill="1" applyBorder="1" applyAlignment="1">
      <alignment horizontal="left" vertical="center"/>
    </xf>
    <xf numFmtId="0" fontId="5" fillId="7" borderId="45" xfId="0" applyFont="1" applyFill="1" applyBorder="1" applyAlignment="1">
      <alignment horizontal="left" vertical="center" wrapText="1"/>
    </xf>
    <xf numFmtId="0" fontId="5" fillId="7" borderId="46" xfId="0" applyFont="1" applyFill="1" applyBorder="1" applyAlignment="1">
      <alignment horizontal="left" vertical="center" wrapText="1"/>
    </xf>
    <xf numFmtId="0" fontId="5" fillId="0" borderId="40" xfId="0" applyFont="1" applyBorder="1" applyAlignment="1">
      <alignment vertical="center"/>
    </xf>
    <xf numFmtId="9" fontId="26" fillId="0" borderId="47" xfId="14" applyFont="1" applyFill="1" applyBorder="1" applyAlignment="1">
      <alignment horizontal="center" vertical="center"/>
    </xf>
    <xf numFmtId="6" fontId="5" fillId="7" borderId="48" xfId="0" applyNumberFormat="1" applyFont="1" applyFill="1" applyBorder="1" applyAlignment="1">
      <alignment horizontal="left" vertical="center" wrapText="1"/>
    </xf>
    <xf numFmtId="0" fontId="11" fillId="0" borderId="48" xfId="0" applyFont="1" applyBorder="1" applyAlignment="1">
      <alignment horizontal="left" vertical="top" wrapText="1"/>
    </xf>
    <xf numFmtId="0" fontId="5" fillId="0" borderId="48" xfId="0" applyFont="1" applyBorder="1" applyAlignment="1">
      <alignment horizontal="left" vertical="center" wrapText="1"/>
    </xf>
    <xf numFmtId="0" fontId="11" fillId="0" borderId="48" xfId="0" applyFont="1" applyBorder="1" applyAlignment="1">
      <alignment horizontal="left" vertical="center" wrapText="1"/>
    </xf>
    <xf numFmtId="0" fontId="5" fillId="0" borderId="49" xfId="0" applyFont="1" applyBorder="1" applyAlignment="1">
      <alignment vertical="center"/>
    </xf>
    <xf numFmtId="167" fontId="14" fillId="9" borderId="48" xfId="0" applyNumberFormat="1" applyFont="1" applyFill="1" applyBorder="1" applyAlignment="1">
      <alignment horizontal="right" vertical="center"/>
    </xf>
    <xf numFmtId="0" fontId="14" fillId="9" borderId="48" xfId="0" applyFont="1" applyFill="1" applyBorder="1" applyAlignment="1">
      <alignment horizontal="left" vertical="center"/>
    </xf>
    <xf numFmtId="0" fontId="14" fillId="0" borderId="48" xfId="0" applyFont="1" applyBorder="1" applyAlignment="1">
      <alignment horizontal="right" vertical="center"/>
    </xf>
    <xf numFmtId="167" fontId="26" fillId="0" borderId="48" xfId="4" applyNumberFormat="1" applyFont="1" applyFill="1" applyBorder="1" applyAlignment="1">
      <alignment horizontal="center" vertical="center"/>
    </xf>
    <xf numFmtId="0" fontId="5" fillId="7" borderId="48" xfId="0" applyFont="1" applyFill="1" applyBorder="1" applyAlignment="1">
      <alignment horizontal="left" vertical="center"/>
    </xf>
    <xf numFmtId="0" fontId="5" fillId="7" borderId="50" xfId="0" applyFont="1" applyFill="1" applyBorder="1" applyAlignment="1">
      <alignment horizontal="left" vertical="center" wrapText="1"/>
    </xf>
    <xf numFmtId="167" fontId="26" fillId="0" borderId="47" xfId="4" applyNumberFormat="1" applyFont="1" applyFill="1" applyBorder="1" applyAlignment="1">
      <alignment horizontal="center" vertical="center"/>
    </xf>
    <xf numFmtId="8" fontId="28" fillId="7" borderId="2" xfId="0" applyNumberFormat="1" applyFont="1" applyFill="1" applyBorder="1" applyAlignment="1">
      <alignment horizontal="center" vertical="center" wrapText="1"/>
    </xf>
    <xf numFmtId="8" fontId="28" fillId="0" borderId="13" xfId="0" applyNumberFormat="1" applyFont="1" applyBorder="1" applyAlignment="1">
      <alignment horizontal="center" vertical="center" wrapText="1"/>
    </xf>
    <xf numFmtId="8" fontId="28" fillId="0" borderId="8" xfId="0" applyNumberFormat="1" applyFont="1" applyBorder="1" applyAlignment="1">
      <alignment horizontal="center" vertical="center" wrapText="1"/>
    </xf>
    <xf numFmtId="8" fontId="28" fillId="7" borderId="8" xfId="0" applyNumberFormat="1" applyFont="1" applyFill="1" applyBorder="1" applyAlignment="1">
      <alignment horizontal="center" vertical="center" wrapText="1"/>
    </xf>
    <xf numFmtId="8" fontId="28" fillId="7" borderId="1" xfId="0" applyNumberFormat="1" applyFont="1" applyFill="1" applyBorder="1" applyAlignment="1">
      <alignment horizontal="center" vertical="center" wrapText="1"/>
    </xf>
    <xf numFmtId="8" fontId="28" fillId="7" borderId="45" xfId="0" applyNumberFormat="1" applyFont="1" applyFill="1" applyBorder="1" applyAlignment="1">
      <alignment horizontal="center" vertical="center" wrapText="1"/>
    </xf>
    <xf numFmtId="8" fontId="28" fillId="0" borderId="44" xfId="0" applyNumberFormat="1" applyFont="1" applyBorder="1" applyAlignment="1">
      <alignment horizontal="center" vertical="center" wrapText="1"/>
    </xf>
    <xf numFmtId="8" fontId="28" fillId="0" borderId="48" xfId="0" applyNumberFormat="1" applyFont="1" applyBorder="1" applyAlignment="1">
      <alignment horizontal="center" vertical="center" wrapText="1"/>
    </xf>
    <xf numFmtId="4" fontId="28" fillId="7" borderId="3" xfId="0" applyNumberFormat="1" applyFont="1" applyFill="1" applyBorder="1" applyAlignment="1">
      <alignment horizontal="right" vertical="center"/>
    </xf>
    <xf numFmtId="4" fontId="28" fillId="7" borderId="1" xfId="0" applyNumberFormat="1" applyFont="1" applyFill="1" applyBorder="1" applyAlignment="1">
      <alignment horizontal="right" vertical="center"/>
    </xf>
    <xf numFmtId="4" fontId="28" fillId="7" borderId="2" xfId="0" applyNumberFormat="1" applyFont="1" applyFill="1" applyBorder="1" applyAlignment="1">
      <alignment horizontal="right" vertical="center"/>
    </xf>
    <xf numFmtId="4" fontId="28" fillId="7" borderId="13" xfId="0" applyNumberFormat="1" applyFont="1" applyFill="1" applyBorder="1" applyAlignment="1">
      <alignment horizontal="right" vertical="center"/>
    </xf>
    <xf numFmtId="8" fontId="28" fillId="0" borderId="14" xfId="0" applyNumberFormat="1" applyFont="1" applyBorder="1" applyAlignment="1">
      <alignment horizontal="right" vertical="center" wrapText="1"/>
    </xf>
    <xf numFmtId="4" fontId="28" fillId="7" borderId="8" xfId="0" applyNumberFormat="1" applyFont="1" applyFill="1" applyBorder="1" applyAlignment="1">
      <alignment horizontal="right" vertical="center"/>
    </xf>
    <xf numFmtId="8" fontId="28" fillId="0" borderId="45" xfId="0" applyNumberFormat="1" applyFont="1" applyBorder="1" applyAlignment="1">
      <alignment horizontal="right" vertical="center" wrapText="1"/>
    </xf>
    <xf numFmtId="4" fontId="28" fillId="0" borderId="48" xfId="0" applyNumberFormat="1" applyFont="1" applyBorder="1" applyAlignment="1">
      <alignment horizontal="right" vertical="center"/>
    </xf>
    <xf numFmtId="8" fontId="28" fillId="0" borderId="48" xfId="0" applyNumberFormat="1" applyFont="1" applyBorder="1" applyAlignment="1">
      <alignment horizontal="right" vertical="center" wrapText="1"/>
    </xf>
    <xf numFmtId="8" fontId="28" fillId="0" borderId="1" xfId="0" applyNumberFormat="1" applyFont="1" applyBorder="1" applyAlignment="1">
      <alignment horizontal="right" vertical="center" wrapText="1"/>
    </xf>
    <xf numFmtId="0" fontId="10" fillId="7" borderId="2" xfId="0" applyFont="1" applyFill="1" applyBorder="1" applyAlignment="1">
      <alignment horizontal="center" vertical="center"/>
    </xf>
    <xf numFmtId="0" fontId="10" fillId="7" borderId="5" xfId="0" applyFont="1" applyFill="1" applyBorder="1" applyAlignment="1">
      <alignment horizontal="center" vertical="center"/>
    </xf>
    <xf numFmtId="0" fontId="10" fillId="7" borderId="2" xfId="0" applyFont="1" applyFill="1" applyBorder="1" applyAlignment="1">
      <alignment horizontal="center" vertical="center" wrapText="1"/>
    </xf>
    <xf numFmtId="0" fontId="0" fillId="0" borderId="5" xfId="0" applyBorder="1"/>
    <xf numFmtId="0" fontId="2" fillId="2" borderId="1" xfId="0" applyFont="1" applyFill="1" applyBorder="1" applyAlignment="1">
      <alignment horizontal="left"/>
    </xf>
    <xf numFmtId="0" fontId="21" fillId="2" borderId="1" xfId="0" applyFont="1" applyFill="1" applyBorder="1" applyAlignment="1">
      <alignment horizontal="left" vertical="center" wrapText="1"/>
    </xf>
    <xf numFmtId="0" fontId="10" fillId="7" borderId="5" xfId="0" applyFont="1" applyFill="1" applyBorder="1" applyAlignment="1">
      <alignment horizontal="center" vertical="center" wrapText="1"/>
    </xf>
    <xf numFmtId="0" fontId="10" fillId="7" borderId="3" xfId="0" applyFont="1" applyFill="1" applyBorder="1" applyAlignment="1">
      <alignment horizontal="center" vertical="center" wrapText="1"/>
    </xf>
    <xf numFmtId="0" fontId="0" fillId="7" borderId="2" xfId="0" applyFill="1" applyBorder="1" applyAlignment="1">
      <alignment horizontal="center" vertical="center"/>
    </xf>
    <xf numFmtId="0" fontId="0" fillId="7" borderId="5" xfId="0" applyFill="1" applyBorder="1" applyAlignment="1">
      <alignment horizontal="center" vertical="center"/>
    </xf>
    <xf numFmtId="0" fontId="0" fillId="7" borderId="3" xfId="0" applyFill="1" applyBorder="1" applyAlignment="1">
      <alignment horizontal="center" vertical="center"/>
    </xf>
    <xf numFmtId="0" fontId="0" fillId="7" borderId="2" xfId="0" applyFill="1" applyBorder="1" applyAlignment="1">
      <alignment horizontal="center" vertical="center" wrapText="1"/>
    </xf>
    <xf numFmtId="0" fontId="0" fillId="7" borderId="5" xfId="0" applyFill="1" applyBorder="1" applyAlignment="1">
      <alignment horizontal="center" vertical="center" wrapText="1"/>
    </xf>
    <xf numFmtId="0" fontId="0" fillId="7" borderId="3" xfId="0" applyFill="1" applyBorder="1" applyAlignment="1">
      <alignment horizontal="center" vertical="center" wrapText="1"/>
    </xf>
    <xf numFmtId="0" fontId="11" fillId="7" borderId="2" xfId="0" applyFont="1" applyFill="1" applyBorder="1" applyAlignment="1">
      <alignment horizontal="center" vertical="center" wrapText="1"/>
    </xf>
    <xf numFmtId="0" fontId="11" fillId="7" borderId="5" xfId="0" applyFont="1" applyFill="1" applyBorder="1" applyAlignment="1">
      <alignment horizontal="center" vertical="center" wrapText="1"/>
    </xf>
    <xf numFmtId="0" fontId="11" fillId="7" borderId="2" xfId="0" applyFont="1" applyFill="1" applyBorder="1" applyAlignment="1">
      <alignment horizontal="center" vertical="center"/>
    </xf>
    <xf numFmtId="0" fontId="11" fillId="7" borderId="5" xfId="0" applyFont="1" applyFill="1" applyBorder="1" applyAlignment="1">
      <alignment horizontal="center" vertical="center"/>
    </xf>
    <xf numFmtId="0" fontId="11" fillId="7" borderId="2" xfId="0" applyFont="1" applyFill="1" applyBorder="1" applyAlignment="1">
      <alignment horizontal="left" vertical="top" wrapText="1"/>
    </xf>
    <xf numFmtId="0" fontId="11" fillId="7" borderId="3" xfId="0" applyFont="1" applyFill="1" applyBorder="1" applyAlignment="1">
      <alignment horizontal="left" vertical="top" wrapText="1"/>
    </xf>
    <xf numFmtId="0" fontId="11" fillId="7" borderId="2" xfId="0" applyFont="1" applyFill="1" applyBorder="1" applyAlignment="1">
      <alignment vertical="top" wrapText="1"/>
    </xf>
    <xf numFmtId="0" fontId="0" fillId="7" borderId="3" xfId="0" applyFill="1" applyBorder="1" applyAlignment="1">
      <alignment vertical="top" wrapText="1"/>
    </xf>
    <xf numFmtId="0" fontId="11" fillId="7" borderId="2" xfId="0" applyFont="1" applyFill="1" applyBorder="1" applyAlignment="1">
      <alignment vertical="center" wrapText="1"/>
    </xf>
    <xf numFmtId="0" fontId="10" fillId="7" borderId="5" xfId="0" applyFont="1" applyFill="1" applyBorder="1" applyAlignment="1">
      <alignment vertical="center" wrapText="1"/>
    </xf>
    <xf numFmtId="0" fontId="10" fillId="7" borderId="3" xfId="0" applyFont="1" applyFill="1" applyBorder="1" applyAlignment="1">
      <alignment vertical="center" wrapText="1"/>
    </xf>
    <xf numFmtId="0" fontId="14" fillId="7" borderId="2" xfId="0" applyFont="1" applyFill="1" applyBorder="1" applyAlignment="1">
      <alignment horizontal="center" vertical="center"/>
    </xf>
    <xf numFmtId="0" fontId="0" fillId="7" borderId="5" xfId="0" applyFill="1" applyBorder="1" applyAlignment="1">
      <alignment vertical="center"/>
    </xf>
    <xf numFmtId="0" fontId="0" fillId="7" borderId="3" xfId="0" applyFill="1" applyBorder="1" applyAlignment="1">
      <alignment vertical="center"/>
    </xf>
    <xf numFmtId="0" fontId="0" fillId="7" borderId="5" xfId="0" applyFill="1" applyBorder="1" applyAlignment="1">
      <alignment horizontal="left" vertical="top" wrapText="1"/>
    </xf>
    <xf numFmtId="0" fontId="0" fillId="7" borderId="3" xfId="0" applyFill="1" applyBorder="1" applyAlignment="1">
      <alignment horizontal="left" vertical="top" wrapText="1"/>
    </xf>
    <xf numFmtId="0" fontId="11" fillId="7" borderId="1" xfId="0" applyFont="1" applyFill="1" applyBorder="1" applyAlignment="1">
      <alignment horizontal="center" vertical="center" wrapText="1"/>
    </xf>
    <xf numFmtId="0" fontId="11" fillId="7" borderId="1" xfId="0" applyFont="1" applyFill="1" applyBorder="1" applyAlignment="1">
      <alignment horizontal="center" vertical="center"/>
    </xf>
    <xf numFmtId="0" fontId="14" fillId="7" borderId="1" xfId="0" applyFont="1" applyFill="1" applyBorder="1" applyAlignment="1">
      <alignment horizontal="center" vertical="center"/>
    </xf>
    <xf numFmtId="0" fontId="14" fillId="7" borderId="1" xfId="0" applyFont="1" applyFill="1" applyBorder="1" applyAlignment="1">
      <alignment horizontal="center" vertical="center" wrapText="1"/>
    </xf>
    <xf numFmtId="0" fontId="11" fillId="7" borderId="2" xfId="0" applyFont="1" applyFill="1" applyBorder="1" applyAlignment="1">
      <alignment horizontal="left" vertical="center" wrapText="1"/>
    </xf>
    <xf numFmtId="0" fontId="11" fillId="7" borderId="3" xfId="0" applyFont="1" applyFill="1" applyBorder="1" applyAlignment="1">
      <alignment horizontal="left" vertical="center" wrapText="1"/>
    </xf>
    <xf numFmtId="0" fontId="11" fillId="7" borderId="5" xfId="0" applyFont="1" applyFill="1" applyBorder="1" applyAlignment="1">
      <alignment horizontal="left" vertical="top" wrapText="1"/>
    </xf>
    <xf numFmtId="0" fontId="32" fillId="7" borderId="1" xfId="0" applyFont="1" applyFill="1" applyBorder="1" applyAlignment="1">
      <alignment horizontal="center" vertical="center" wrapText="1"/>
    </xf>
    <xf numFmtId="0" fontId="32" fillId="7" borderId="1" xfId="0" applyFont="1" applyFill="1" applyBorder="1" applyAlignment="1">
      <alignment horizontal="center" vertical="center"/>
    </xf>
    <xf numFmtId="0" fontId="32" fillId="7" borderId="1" xfId="0" applyFont="1" applyFill="1" applyBorder="1" applyAlignment="1">
      <alignment horizontal="left" vertical="top" wrapText="1"/>
    </xf>
    <xf numFmtId="0" fontId="32" fillId="7" borderId="2" xfId="0" applyFont="1" applyFill="1" applyBorder="1" applyAlignment="1">
      <alignment horizontal="left" vertical="top" wrapText="1"/>
    </xf>
    <xf numFmtId="0" fontId="32" fillId="7" borderId="3" xfId="0" applyFont="1" applyFill="1" applyBorder="1" applyAlignment="1">
      <alignment horizontal="left" vertical="top" wrapText="1"/>
    </xf>
    <xf numFmtId="0" fontId="32" fillId="0" borderId="1" xfId="0" applyFont="1" applyBorder="1" applyAlignment="1">
      <alignment horizontal="left" vertical="top" wrapText="1"/>
    </xf>
    <xf numFmtId="0" fontId="32" fillId="7" borderId="2" xfId="0" applyFont="1" applyFill="1" applyBorder="1" applyAlignment="1">
      <alignment horizontal="center" vertical="center" wrapText="1"/>
    </xf>
    <xf numFmtId="0" fontId="32" fillId="7" borderId="5" xfId="0" applyFont="1" applyFill="1" applyBorder="1" applyAlignment="1">
      <alignment horizontal="center" vertical="center" wrapText="1"/>
    </xf>
    <xf numFmtId="0" fontId="32" fillId="7" borderId="3" xfId="0" applyFont="1" applyFill="1" applyBorder="1" applyAlignment="1">
      <alignment horizontal="center" vertical="center" wrapText="1"/>
    </xf>
    <xf numFmtId="0" fontId="32" fillId="7" borderId="2" xfId="0" applyFont="1" applyFill="1" applyBorder="1" applyAlignment="1">
      <alignment horizontal="center" vertical="center"/>
    </xf>
    <xf numFmtId="0" fontId="32" fillId="7" borderId="5" xfId="0" applyFont="1" applyFill="1" applyBorder="1" applyAlignment="1">
      <alignment horizontal="center" vertical="center"/>
    </xf>
    <xf numFmtId="0" fontId="32" fillId="7" borderId="3" xfId="0" applyFont="1" applyFill="1" applyBorder="1" applyAlignment="1">
      <alignment horizontal="center" vertical="center"/>
    </xf>
    <xf numFmtId="0" fontId="1" fillId="0" borderId="16" xfId="0" applyFont="1" applyBorder="1" applyAlignment="1">
      <alignment horizontal="center" vertical="top" wrapText="1"/>
    </xf>
    <xf numFmtId="0" fontId="1" fillId="0" borderId="15" xfId="0" applyFont="1" applyBorder="1" applyAlignment="1">
      <alignment horizontal="center" vertical="top" wrapText="1"/>
    </xf>
    <xf numFmtId="0" fontId="5" fillId="7" borderId="6" xfId="0" applyFont="1" applyFill="1" applyBorder="1" applyAlignment="1">
      <alignment horizontal="center" vertical="top" wrapText="1"/>
    </xf>
    <xf numFmtId="0" fontId="0" fillId="7" borderId="6" xfId="0" applyFill="1" applyBorder="1" applyAlignment="1">
      <alignment horizontal="center" vertical="top" wrapText="1"/>
    </xf>
    <xf numFmtId="0" fontId="5" fillId="7" borderId="25" xfId="0" applyFont="1" applyFill="1" applyBorder="1" applyAlignment="1">
      <alignment horizontal="center" vertical="top" wrapText="1"/>
    </xf>
    <xf numFmtId="0" fontId="5" fillId="7" borderId="10" xfId="0" applyFont="1" applyFill="1" applyBorder="1" applyAlignment="1">
      <alignment horizontal="center" vertical="top" wrapText="1"/>
    </xf>
    <xf numFmtId="0" fontId="0" fillId="7" borderId="10" xfId="0" applyFill="1" applyBorder="1"/>
    <xf numFmtId="0" fontId="0" fillId="7" borderId="12" xfId="0" applyFill="1" applyBorder="1"/>
    <xf numFmtId="165" fontId="3" fillId="9" borderId="1" xfId="0" applyNumberFormat="1" applyFont="1" applyFill="1" applyBorder="1" applyAlignment="1">
      <alignment horizontal="center" vertical="center" wrapText="1"/>
    </xf>
    <xf numFmtId="0" fontId="36" fillId="7" borderId="7" xfId="0" applyFont="1" applyFill="1" applyBorder="1" applyAlignment="1">
      <alignment horizontal="center" vertical="top" wrapText="1"/>
    </xf>
    <xf numFmtId="0" fontId="36" fillId="7" borderId="10" xfId="0" applyFont="1" applyFill="1" applyBorder="1" applyAlignment="1">
      <alignment horizontal="center" vertical="top" wrapText="1"/>
    </xf>
    <xf numFmtId="0" fontId="36" fillId="7" borderId="12" xfId="0" applyFont="1" applyFill="1" applyBorder="1" applyAlignment="1">
      <alignment horizontal="center" vertical="top" wrapText="1"/>
    </xf>
    <xf numFmtId="0" fontId="5" fillId="7" borderId="7" xfId="0" applyFont="1" applyFill="1" applyBorder="1" applyAlignment="1">
      <alignment horizontal="center" vertical="top" wrapText="1"/>
    </xf>
    <xf numFmtId="0" fontId="5" fillId="7" borderId="12" xfId="0" applyFont="1" applyFill="1" applyBorder="1" applyAlignment="1">
      <alignment horizontal="center" vertical="top" wrapText="1"/>
    </xf>
    <xf numFmtId="0" fontId="22" fillId="0" borderId="11" xfId="0" applyFont="1" applyBorder="1" applyAlignment="1">
      <alignment horizontal="center" vertical="top" wrapText="1"/>
    </xf>
    <xf numFmtId="0" fontId="22" fillId="0" borderId="16" xfId="0" applyFont="1" applyBorder="1" applyAlignment="1">
      <alignment horizontal="center" vertical="top" wrapText="1"/>
    </xf>
    <xf numFmtId="0" fontId="22" fillId="0" borderId="15" xfId="0" applyFont="1" applyBorder="1" applyAlignment="1">
      <alignment horizontal="center" vertical="top" wrapText="1"/>
    </xf>
    <xf numFmtId="0" fontId="5" fillId="7" borderId="10" xfId="0" applyFont="1" applyFill="1" applyBorder="1" applyAlignment="1">
      <alignment horizontal="center" vertical="center" wrapText="1"/>
    </xf>
    <xf numFmtId="0" fontId="5" fillId="7" borderId="12" xfId="0" applyFont="1" applyFill="1" applyBorder="1" applyAlignment="1">
      <alignment horizontal="center" vertical="center" wrapText="1"/>
    </xf>
    <xf numFmtId="0" fontId="5" fillId="7" borderId="23" xfId="0" applyFont="1" applyFill="1" applyBorder="1" applyAlignment="1">
      <alignment horizontal="center" vertical="center" wrapText="1"/>
    </xf>
    <xf numFmtId="0" fontId="5" fillId="7" borderId="24" xfId="0" applyFont="1" applyFill="1" applyBorder="1" applyAlignment="1">
      <alignment horizontal="center" vertical="center" wrapText="1"/>
    </xf>
    <xf numFmtId="0" fontId="5" fillId="7" borderId="17" xfId="0" applyFont="1" applyFill="1" applyBorder="1" applyAlignment="1">
      <alignment horizontal="center" vertical="center" wrapText="1"/>
    </xf>
    <xf numFmtId="0" fontId="5" fillId="7" borderId="25" xfId="0" applyFont="1" applyFill="1" applyBorder="1" applyAlignment="1">
      <alignment horizontal="center" vertical="center" wrapText="1"/>
    </xf>
    <xf numFmtId="0" fontId="5" fillId="7" borderId="23" xfId="0" applyFont="1" applyFill="1" applyBorder="1" applyAlignment="1">
      <alignment horizontal="center" vertical="top" wrapText="1"/>
    </xf>
    <xf numFmtId="0" fontId="5" fillId="7" borderId="24" xfId="0" applyFont="1" applyFill="1" applyBorder="1" applyAlignment="1">
      <alignment horizontal="center" vertical="top" wrapText="1"/>
    </xf>
    <xf numFmtId="0" fontId="5" fillId="7" borderId="17" xfId="0" applyFont="1" applyFill="1" applyBorder="1" applyAlignment="1">
      <alignment horizontal="center" vertical="top" wrapText="1"/>
    </xf>
    <xf numFmtId="0" fontId="22" fillId="0" borderId="22" xfId="0" applyFont="1" applyBorder="1" applyAlignment="1">
      <alignment horizontal="center" vertical="top" wrapText="1"/>
    </xf>
    <xf numFmtId="0" fontId="22" fillId="0" borderId="27" xfId="0" applyFont="1" applyBorder="1" applyAlignment="1">
      <alignment horizontal="center" vertical="top" wrapText="1"/>
    </xf>
    <xf numFmtId="0" fontId="22" fillId="0" borderId="0" xfId="0" applyFont="1" applyAlignment="1">
      <alignment horizontal="center" vertical="top" wrapText="1"/>
    </xf>
    <xf numFmtId="0" fontId="22" fillId="0" borderId="28" xfId="0" applyFont="1" applyBorder="1" applyAlignment="1">
      <alignment horizontal="center" vertical="top" wrapText="1"/>
    </xf>
    <xf numFmtId="6" fontId="5" fillId="7" borderId="10" xfId="0" applyNumberFormat="1" applyFont="1" applyFill="1" applyBorder="1" applyAlignment="1">
      <alignment horizontal="center" vertical="top" wrapText="1"/>
    </xf>
    <xf numFmtId="6" fontId="5" fillId="7" borderId="12" xfId="0" applyNumberFormat="1" applyFont="1" applyFill="1" applyBorder="1" applyAlignment="1">
      <alignment horizontal="center" vertical="top" wrapText="1"/>
    </xf>
    <xf numFmtId="0" fontId="3" fillId="9" borderId="2" xfId="0" applyFont="1" applyFill="1" applyBorder="1" applyAlignment="1">
      <alignment horizontal="center" vertical="center" wrapText="1"/>
    </xf>
    <xf numFmtId="0" fontId="3" fillId="9" borderId="3" xfId="0" applyFont="1" applyFill="1" applyBorder="1" applyAlignment="1">
      <alignment horizontal="center" vertical="center" wrapText="1"/>
    </xf>
    <xf numFmtId="0" fontId="3" fillId="9" borderId="1" xfId="0" applyFont="1" applyFill="1" applyBorder="1" applyAlignment="1">
      <alignment horizontal="center" vertical="center" wrapText="1"/>
    </xf>
    <xf numFmtId="0" fontId="3" fillId="5" borderId="1" xfId="0" applyFont="1" applyFill="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19" fillId="9" borderId="1" xfId="0" applyFont="1" applyFill="1" applyBorder="1" applyAlignment="1">
      <alignment horizontal="center" vertical="center" wrapText="1"/>
    </xf>
    <xf numFmtId="6" fontId="5" fillId="7" borderId="7" xfId="0" applyNumberFormat="1" applyFont="1" applyFill="1" applyBorder="1" applyAlignment="1">
      <alignment horizontal="center" vertical="top" wrapText="1"/>
    </xf>
    <xf numFmtId="0" fontId="14" fillId="7" borderId="10" xfId="0" applyFont="1" applyFill="1" applyBorder="1" applyAlignment="1">
      <alignment horizontal="center" vertical="top" wrapText="1"/>
    </xf>
    <xf numFmtId="0" fontId="14" fillId="7" borderId="26" xfId="0" applyFont="1" applyFill="1" applyBorder="1" applyAlignment="1">
      <alignment horizontal="center" vertical="top" wrapText="1"/>
    </xf>
  </cellXfs>
  <cellStyles count="23">
    <cellStyle name="Comma" xfId="4" builtinId="3"/>
    <cellStyle name="Normal" xfId="0" builtinId="0"/>
    <cellStyle name="Normal 2" xfId="19" xr:uid="{982C85D7-AFF9-4332-856A-847118F753C4}"/>
    <cellStyle name="Normal 3" xfId="21" xr:uid="{7803D1DA-BD4B-459D-B2DB-F7202BF99BEF}"/>
    <cellStyle name="Normal 4" xfId="17" xr:uid="{3A6929FB-2DAD-49DF-B6AF-4CCE04FA8669}"/>
    <cellStyle name="Output" xfId="1" xr:uid="{00000000-0005-0000-0000-000000000000}"/>
    <cellStyle name="Output 2" xfId="6" xr:uid="{00000000-0005-0000-0000-000001000000}"/>
    <cellStyle name="Output 3" xfId="13" xr:uid="{00000000-0005-0000-0000-000002000000}"/>
    <cellStyle name="Percent" xfId="14" builtinId="5"/>
    <cellStyle name="Percent 2" xfId="18" xr:uid="{F47A7B08-9BA9-484D-B720-DBC0A5ECC692}"/>
    <cellStyle name="Έξοδος 2" xfId="22" xr:uid="{C211BA1D-7A2E-4822-B964-FD6BEDBDD881}"/>
    <cellStyle name="Κανονικό 2" xfId="2" xr:uid="{00000000-0005-0000-0000-000004000000}"/>
    <cellStyle name="Κανονικό 2 2" xfId="3" xr:uid="{00000000-0005-0000-0000-000005000000}"/>
    <cellStyle name="Κανονικό 2 3" xfId="20" xr:uid="{885180B8-4541-41B9-AFF1-F6A2005AF545}"/>
    <cellStyle name="Κανονικό 3" xfId="5" xr:uid="{00000000-0005-0000-0000-000006000000}"/>
    <cellStyle name="Κανονικό 4" xfId="9" xr:uid="{00000000-0005-0000-0000-000007000000}"/>
    <cellStyle name="Κανονικό 5" xfId="11" xr:uid="{00000000-0005-0000-0000-000008000000}"/>
    <cellStyle name="Κόμμα 2" xfId="16" xr:uid="{00000000-0005-0000-0000-00000A000000}"/>
    <cellStyle name="Νομισματική μονάδα 2" xfId="15" xr:uid="{00000000-0005-0000-0000-00000B000000}"/>
    <cellStyle name="Ποσοστό 2" xfId="7" xr:uid="{00000000-0005-0000-0000-00000D000000}"/>
    <cellStyle name="Ποσοστό 2 2" xfId="8" xr:uid="{00000000-0005-0000-0000-00000E000000}"/>
    <cellStyle name="Ποσοστό 3" xfId="10" xr:uid="{00000000-0005-0000-0000-00000F000000}"/>
    <cellStyle name="Ποσοστό 4" xfId="12" xr:uid="{00000000-0005-0000-0000-000010000000}"/>
  </cellStyles>
  <dxfs count="0"/>
  <tableStyles count="0" defaultTableStyle="TableStyleMedium2" defaultPivotStyle="PivotStyleLight16"/>
  <colors>
    <mruColors>
      <color rgb="FFCC00CC"/>
      <color rgb="FFF8C4E5"/>
      <color rgb="FFCCECFF"/>
      <color rgb="FFAFCAFF"/>
      <color rgb="FFFDDCA1"/>
      <color rgb="FFBACDD8"/>
      <color rgb="FF00FF99"/>
      <color rgb="FFFFCCCC"/>
      <color rgb="FFB7AA8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externalLink" Target="externalLinks/externalLink1.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externalLink" Target="externalLinks/externalLink3.xml"/><Relationship Id="rId10" Type="http://schemas.openxmlformats.org/officeDocument/2006/relationships/customXml" Target="../customXml/item1.xml"/><Relationship Id="rId4" Type="http://schemas.openxmlformats.org/officeDocument/2006/relationships/externalLink" Target="externalLinks/externalLink2.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192.168.20.3\Data%20Files\Data%20Files%20New\Files%202021\Sxed%20EPANADEDULLL\Ylopoiisi\Temp\Phase%202\&#917;&#933;&#931;&#931;&#913;%20-%20&#916;&#949;&#943;&#954;&#964;&#949;&#962;_&#922;&#945;&#964;&#951;&#947;&#959;&#961;&#953;&#959;&#960;&#959;&#943;&#951;&#963;&#951;_final-&#915;&#916;%20211016.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192.168.20.3\Data%20Files\Data%20Files%20New\Files%202021\Sxed%20EPANADEDULLL\Ylopoiisi\Temp\Template_&#960;&#943;&#957;&#945;&#954;&#949;&#962;%201%20&#949;&#957;&#959;&#964;&#942;&#964;&#969;&#957;%203_5%203_6_&#928;&#913;&#925;&#913;&#916;&#917;&#916;&#914;&#924;_v0-&#915;&#916;.xlsx" TargetMode="External"/></Relationships>
</file>

<file path=xl/externalLinks/_rels/externalLink3.xml.rels><?xml version="1.0" encoding="UTF-8" standalone="yes"?>
<Relationships xmlns="http://schemas.openxmlformats.org/package/2006/relationships"><Relationship Id="rId2" Type="http://schemas.openxmlformats.org/officeDocument/2006/relationships/externalLinkPath" Target="file:///\\192.168.40.49\eeo\EEO\Projects\25-16%20&#917;&#933;&#916;&#928;&#913;&#916;&#922;&#931;_2&#951;%20&#913;&#957;&#945;&#952;&#949;&#974;&#961;&#951;&#963;&#951;%202025\&#917;&#961;&#947;&#945;&#963;&#943;&#949;&#962;%20&#913;&#957;&#945;&#952;&#949;&#974;&#961;&#951;&#963;&#951;&#962;\&#916;&#949;&#943;&#954;&#964;&#949;&#962;\&#916;&#949;&#943;&#954;&#964;&#949;&#962;_2&#951;%20&#945;&#957;&#945;&#952;&#949;&#974;&#961;&#951;&#963;&#951;%20&#928;&#913;&#916;&#922;&#931;_11.12.25.xlsx" TargetMode="External"/><Relationship Id="rId1" Type="http://schemas.openxmlformats.org/officeDocument/2006/relationships/externalLinkPath" Target="/EEO/Projects/25-16%20&#917;&#933;&#916;&#928;&#913;&#916;&#922;&#931;_2&#951;%20&#913;&#957;&#945;&#952;&#949;&#974;&#961;&#951;&#963;&#951;%202025/&#917;&#961;&#947;&#945;&#963;&#943;&#949;&#962;%20&#913;&#957;&#945;&#952;&#949;&#974;&#961;&#951;&#963;&#951;&#962;/&#916;&#949;&#943;&#954;&#964;&#949;&#962;/&#916;&#949;&#943;&#954;&#964;&#949;&#962;_2&#951;%20&#945;&#957;&#945;&#952;&#949;&#974;&#961;&#951;&#963;&#951;%20&#928;&#913;&#916;&#922;&#931;_11.12.25.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enus"/>
      <sheetName val="Ειδικοί Στόχοι"/>
      <sheetName val="ΣΠ-ΕΣ"/>
      <sheetName val="EKT+ Αντιστ. ΕΣ_Δεικτών εκροών"/>
      <sheetName val="ΕΚΤ+ Αντιστ. ΕΣ_Δεικτών Αποτελ."/>
      <sheetName val="Ειδικοί δείκτες"/>
      <sheetName val="2.1.1.1.2 Δείκτες εκροών"/>
      <sheetName val="2.1.1.1.2 Δείκτες αποτελεσμάτων"/>
      <sheetName val="Πεδία Παρέμβασης"/>
      <sheetName val="2.1.1.1.3. Διάσταση 1"/>
      <sheetName val="2.1.1.1.3. Διάσταση 2"/>
      <sheetName val="Διάσταση 3,6,7"/>
      <sheetName val="2.1.1.1.3. Διάσταση 3"/>
      <sheetName val="2.1.1.1.3. Διάσταση 6"/>
      <sheetName val="2.1.1.1.3. Διάσταση 7"/>
    </sheetNames>
    <sheetDataSet>
      <sheetData sheetId="0">
        <row r="1">
          <cell r="CA1" t="str">
            <v>ΣΠ1</v>
          </cell>
          <cell r="CB1" t="str">
            <v>ΣΠ2</v>
          </cell>
          <cell r="CC1" t="str">
            <v>ΣΠ3</v>
          </cell>
          <cell r="CD1" t="str">
            <v>ΣΠ4_ΕΤΠΑ</v>
          </cell>
          <cell r="CE1" t="str">
            <v>ΣΠ4_ΕΚΤ</v>
          </cell>
          <cell r="CF1" t="str">
            <v>ΣΠ5</v>
          </cell>
          <cell r="CG1" t="str">
            <v>ΕΣ_ΤΔΜ</v>
          </cell>
          <cell r="CH1" t="str">
            <v>TB</v>
          </cell>
        </row>
        <row r="2">
          <cell r="V2">
            <v>1</v>
          </cell>
        </row>
        <row r="3">
          <cell r="V3">
            <v>2</v>
          </cell>
        </row>
        <row r="4">
          <cell r="V4">
            <v>3</v>
          </cell>
        </row>
        <row r="5">
          <cell r="V5">
            <v>4</v>
          </cell>
        </row>
        <row r="6">
          <cell r="V6">
            <v>5</v>
          </cell>
        </row>
        <row r="7">
          <cell r="V7">
            <v>6</v>
          </cell>
        </row>
        <row r="8">
          <cell r="V8">
            <v>7</v>
          </cell>
        </row>
        <row r="9">
          <cell r="V9">
            <v>8</v>
          </cell>
        </row>
        <row r="10">
          <cell r="V10">
            <v>9</v>
          </cell>
        </row>
        <row r="11">
          <cell r="V11">
            <v>10</v>
          </cell>
        </row>
        <row r="12">
          <cell r="V12">
            <v>11</v>
          </cell>
        </row>
        <row r="13">
          <cell r="V13">
            <v>12</v>
          </cell>
        </row>
        <row r="14">
          <cell r="V14">
            <v>29</v>
          </cell>
        </row>
        <row r="15">
          <cell r="V15">
            <v>30</v>
          </cell>
        </row>
        <row r="16">
          <cell r="V16">
            <v>13</v>
          </cell>
        </row>
        <row r="17">
          <cell r="V17">
            <v>14</v>
          </cell>
        </row>
        <row r="18">
          <cell r="V18">
            <v>15</v>
          </cell>
        </row>
        <row r="19">
          <cell r="V19">
            <v>16</v>
          </cell>
        </row>
        <row r="20">
          <cell r="V20">
            <v>17</v>
          </cell>
        </row>
        <row r="21">
          <cell r="V21">
            <v>18</v>
          </cell>
        </row>
        <row r="22">
          <cell r="V22">
            <v>19</v>
          </cell>
        </row>
        <row r="23">
          <cell r="V23">
            <v>20</v>
          </cell>
        </row>
        <row r="24">
          <cell r="V24">
            <v>21</v>
          </cell>
        </row>
        <row r="25">
          <cell r="V25">
            <v>22</v>
          </cell>
        </row>
        <row r="26">
          <cell r="V26">
            <v>24</v>
          </cell>
        </row>
        <row r="27">
          <cell r="V27">
            <v>25</v>
          </cell>
        </row>
        <row r="28">
          <cell r="V28">
            <v>26</v>
          </cell>
        </row>
        <row r="29">
          <cell r="V29">
            <v>27</v>
          </cell>
        </row>
        <row r="30">
          <cell r="V30">
            <v>28</v>
          </cell>
        </row>
        <row r="31">
          <cell r="V31">
            <v>31</v>
          </cell>
        </row>
        <row r="32">
          <cell r="V32">
            <v>23</v>
          </cell>
        </row>
        <row r="33">
          <cell r="V33">
            <v>32</v>
          </cell>
        </row>
        <row r="34">
          <cell r="V34">
            <v>33</v>
          </cell>
        </row>
        <row r="35">
          <cell r="V35">
            <v>34</v>
          </cell>
        </row>
        <row r="36">
          <cell r="V36">
            <v>35</v>
          </cell>
        </row>
        <row r="37">
          <cell r="V37">
            <v>36</v>
          </cell>
        </row>
        <row r="38">
          <cell r="V38">
            <v>37</v>
          </cell>
        </row>
        <row r="39">
          <cell r="V39">
            <v>38</v>
          </cell>
        </row>
        <row r="40">
          <cell r="V40">
            <v>39</v>
          </cell>
        </row>
        <row r="41">
          <cell r="V41">
            <v>40</v>
          </cell>
        </row>
        <row r="42">
          <cell r="V42">
            <v>41</v>
          </cell>
        </row>
        <row r="43">
          <cell r="V43">
            <v>42</v>
          </cell>
        </row>
        <row r="44">
          <cell r="V44">
            <v>43</v>
          </cell>
        </row>
        <row r="45">
          <cell r="V45">
            <v>44</v>
          </cell>
        </row>
        <row r="46">
          <cell r="V46">
            <v>45</v>
          </cell>
        </row>
        <row r="47">
          <cell r="V47">
            <v>46</v>
          </cell>
        </row>
        <row r="48">
          <cell r="V48">
            <v>54</v>
          </cell>
        </row>
        <row r="49">
          <cell r="V49">
            <v>55</v>
          </cell>
        </row>
        <row r="50">
          <cell r="V50">
            <v>56</v>
          </cell>
        </row>
        <row r="51">
          <cell r="V51">
            <v>57</v>
          </cell>
        </row>
        <row r="52">
          <cell r="V52">
            <v>47</v>
          </cell>
        </row>
        <row r="53">
          <cell r="V53">
            <v>48</v>
          </cell>
        </row>
        <row r="54">
          <cell r="V54">
            <v>49</v>
          </cell>
        </row>
        <row r="55">
          <cell r="V55">
            <v>50</v>
          </cell>
        </row>
        <row r="56">
          <cell r="V56">
            <v>51</v>
          </cell>
        </row>
        <row r="57">
          <cell r="V57">
            <v>52</v>
          </cell>
        </row>
        <row r="58">
          <cell r="V58">
            <v>53</v>
          </cell>
        </row>
        <row r="59">
          <cell r="V59">
            <v>58</v>
          </cell>
        </row>
        <row r="60">
          <cell r="V60">
            <v>59</v>
          </cell>
        </row>
        <row r="61">
          <cell r="V61">
            <v>60</v>
          </cell>
        </row>
        <row r="62">
          <cell r="V62">
            <v>61</v>
          </cell>
        </row>
        <row r="63">
          <cell r="V63">
            <v>62</v>
          </cell>
        </row>
        <row r="64">
          <cell r="V64">
            <v>63</v>
          </cell>
        </row>
        <row r="65">
          <cell r="V65">
            <v>64</v>
          </cell>
        </row>
        <row r="66">
          <cell r="V66">
            <v>65</v>
          </cell>
        </row>
        <row r="67">
          <cell r="V67">
            <v>66</v>
          </cell>
        </row>
        <row r="68">
          <cell r="V68">
            <v>67</v>
          </cell>
        </row>
        <row r="69">
          <cell r="V69">
            <v>68</v>
          </cell>
        </row>
        <row r="70">
          <cell r="V70">
            <v>69</v>
          </cell>
        </row>
        <row r="71">
          <cell r="V71">
            <v>70</v>
          </cell>
        </row>
        <row r="72">
          <cell r="V72">
            <v>71</v>
          </cell>
        </row>
        <row r="73">
          <cell r="V73">
            <v>72</v>
          </cell>
        </row>
        <row r="74">
          <cell r="V74">
            <v>75</v>
          </cell>
        </row>
        <row r="75">
          <cell r="V75">
            <v>76</v>
          </cell>
        </row>
        <row r="76">
          <cell r="V76">
            <v>73</v>
          </cell>
        </row>
        <row r="77">
          <cell r="V77">
            <v>74</v>
          </cell>
        </row>
        <row r="78">
          <cell r="V78">
            <v>77</v>
          </cell>
        </row>
        <row r="79">
          <cell r="V79">
            <v>78</v>
          </cell>
        </row>
        <row r="80">
          <cell r="V80">
            <v>79</v>
          </cell>
        </row>
        <row r="81">
          <cell r="V81">
            <v>80</v>
          </cell>
        </row>
        <row r="82">
          <cell r="V82">
            <v>81</v>
          </cell>
        </row>
        <row r="83">
          <cell r="V83">
            <v>82</v>
          </cell>
        </row>
        <row r="84">
          <cell r="V84">
            <v>83</v>
          </cell>
        </row>
        <row r="85">
          <cell r="V85">
            <v>84</v>
          </cell>
        </row>
        <row r="86">
          <cell r="V86">
            <v>85</v>
          </cell>
        </row>
        <row r="87">
          <cell r="V87">
            <v>86</v>
          </cell>
        </row>
        <row r="88">
          <cell r="V88">
            <v>87</v>
          </cell>
        </row>
        <row r="89">
          <cell r="V89">
            <v>88</v>
          </cell>
        </row>
        <row r="90">
          <cell r="V90">
            <v>91</v>
          </cell>
        </row>
        <row r="91">
          <cell r="V91">
            <v>92</v>
          </cell>
        </row>
        <row r="92">
          <cell r="V92">
            <v>81</v>
          </cell>
        </row>
        <row r="93">
          <cell r="V93">
            <v>82</v>
          </cell>
        </row>
        <row r="94">
          <cell r="V94">
            <v>86</v>
          </cell>
        </row>
        <row r="95">
          <cell r="V95">
            <v>94</v>
          </cell>
        </row>
        <row r="96">
          <cell r="V96">
            <v>95</v>
          </cell>
        </row>
        <row r="97">
          <cell r="V97">
            <v>96</v>
          </cell>
        </row>
        <row r="98">
          <cell r="V98">
            <v>97</v>
          </cell>
        </row>
        <row r="99">
          <cell r="V99">
            <v>99</v>
          </cell>
        </row>
        <row r="100">
          <cell r="V100">
            <v>100</v>
          </cell>
        </row>
        <row r="101">
          <cell r="V101">
            <v>101</v>
          </cell>
        </row>
        <row r="102">
          <cell r="V102">
            <v>103</v>
          </cell>
        </row>
        <row r="103">
          <cell r="V103">
            <v>104</v>
          </cell>
        </row>
        <row r="104">
          <cell r="V104">
            <v>105</v>
          </cell>
        </row>
        <row r="105">
          <cell r="V105">
            <v>106</v>
          </cell>
        </row>
        <row r="106">
          <cell r="V106">
            <v>107</v>
          </cell>
        </row>
        <row r="107">
          <cell r="V107">
            <v>108</v>
          </cell>
        </row>
        <row r="108">
          <cell r="V108">
            <v>110</v>
          </cell>
        </row>
        <row r="109">
          <cell r="V109">
            <v>111</v>
          </cell>
        </row>
        <row r="110">
          <cell r="V110">
            <v>114</v>
          </cell>
        </row>
        <row r="111">
          <cell r="V111">
            <v>115</v>
          </cell>
        </row>
        <row r="112">
          <cell r="V112">
            <v>118</v>
          </cell>
        </row>
        <row r="113">
          <cell r="V113">
            <v>119</v>
          </cell>
        </row>
        <row r="114">
          <cell r="V114">
            <v>120</v>
          </cell>
        </row>
        <row r="115">
          <cell r="V115">
            <v>89</v>
          </cell>
        </row>
        <row r="116">
          <cell r="V116">
            <v>90</v>
          </cell>
        </row>
        <row r="117">
          <cell r="V117">
            <v>93</v>
          </cell>
        </row>
        <row r="118">
          <cell r="V118">
            <v>81</v>
          </cell>
        </row>
        <row r="119">
          <cell r="V119">
            <v>82</v>
          </cell>
        </row>
        <row r="120">
          <cell r="V120">
            <v>86</v>
          </cell>
        </row>
        <row r="121">
          <cell r="V121">
            <v>94</v>
          </cell>
        </row>
        <row r="122">
          <cell r="V122">
            <v>95</v>
          </cell>
        </row>
        <row r="123">
          <cell r="V123">
            <v>98</v>
          </cell>
        </row>
        <row r="124">
          <cell r="V124">
            <v>99</v>
          </cell>
        </row>
        <row r="125">
          <cell r="V125">
            <v>102</v>
          </cell>
        </row>
        <row r="126">
          <cell r="V126">
            <v>103</v>
          </cell>
        </row>
        <row r="127">
          <cell r="V127">
            <v>104</v>
          </cell>
        </row>
        <row r="128">
          <cell r="V128">
            <v>106</v>
          </cell>
        </row>
        <row r="129">
          <cell r="V129">
            <v>107</v>
          </cell>
        </row>
        <row r="130">
          <cell r="V130">
            <v>109</v>
          </cell>
        </row>
        <row r="131">
          <cell r="V131">
            <v>112</v>
          </cell>
        </row>
        <row r="132">
          <cell r="V132">
            <v>113</v>
          </cell>
        </row>
        <row r="133">
          <cell r="V133">
            <v>116</v>
          </cell>
        </row>
        <row r="134">
          <cell r="V134">
            <v>117</v>
          </cell>
        </row>
        <row r="135">
          <cell r="V135">
            <v>118</v>
          </cell>
        </row>
        <row r="136">
          <cell r="V136">
            <v>119</v>
          </cell>
        </row>
        <row r="137">
          <cell r="V137">
            <v>120</v>
          </cell>
        </row>
        <row r="138">
          <cell r="V138">
            <v>127</v>
          </cell>
        </row>
        <row r="139">
          <cell r="V139">
            <v>121</v>
          </cell>
        </row>
        <row r="140">
          <cell r="V140">
            <v>122</v>
          </cell>
        </row>
        <row r="141">
          <cell r="V141">
            <v>123</v>
          </cell>
        </row>
        <row r="142">
          <cell r="V142">
            <v>124</v>
          </cell>
        </row>
        <row r="143">
          <cell r="V143">
            <v>126</v>
          </cell>
        </row>
        <row r="144">
          <cell r="V144">
            <v>127</v>
          </cell>
        </row>
        <row r="145">
          <cell r="V145">
            <v>125</v>
          </cell>
        </row>
        <row r="146">
          <cell r="V146">
            <v>133</v>
          </cell>
        </row>
        <row r="147">
          <cell r="V147">
            <v>128</v>
          </cell>
        </row>
        <row r="148">
          <cell r="V148">
            <v>129</v>
          </cell>
        </row>
        <row r="149">
          <cell r="V149">
            <v>130</v>
          </cell>
        </row>
        <row r="150">
          <cell r="V150">
            <v>131</v>
          </cell>
        </row>
        <row r="151">
          <cell r="V151">
            <v>132</v>
          </cell>
        </row>
        <row r="152">
          <cell r="V152">
            <v>165</v>
          </cell>
        </row>
        <row r="153">
          <cell r="V153">
            <v>166</v>
          </cell>
        </row>
        <row r="154">
          <cell r="V154">
            <v>167</v>
          </cell>
        </row>
        <row r="155">
          <cell r="V155">
            <v>134</v>
          </cell>
        </row>
        <row r="156">
          <cell r="V156">
            <v>135</v>
          </cell>
        </row>
        <row r="157">
          <cell r="V157">
            <v>136</v>
          </cell>
        </row>
        <row r="158">
          <cell r="V158">
            <v>137</v>
          </cell>
        </row>
        <row r="159">
          <cell r="V159">
            <v>138</v>
          </cell>
        </row>
        <row r="160">
          <cell r="V160">
            <v>139</v>
          </cell>
        </row>
        <row r="161">
          <cell r="V161">
            <v>140</v>
          </cell>
        </row>
        <row r="162">
          <cell r="V162">
            <v>141</v>
          </cell>
        </row>
        <row r="163">
          <cell r="V163">
            <v>142</v>
          </cell>
        </row>
        <row r="164">
          <cell r="V164">
            <v>143</v>
          </cell>
        </row>
        <row r="165">
          <cell r="V165">
            <v>144</v>
          </cell>
        </row>
        <row r="166">
          <cell r="V166">
            <v>146</v>
          </cell>
        </row>
        <row r="167">
          <cell r="V167">
            <v>147</v>
          </cell>
        </row>
        <row r="168">
          <cell r="V168">
            <v>145</v>
          </cell>
        </row>
        <row r="169">
          <cell r="V169">
            <v>148</v>
          </cell>
        </row>
        <row r="170">
          <cell r="V170">
            <v>149</v>
          </cell>
        </row>
        <row r="171">
          <cell r="V171">
            <v>150</v>
          </cell>
        </row>
        <row r="172">
          <cell r="V172">
            <v>145</v>
          </cell>
        </row>
        <row r="173">
          <cell r="V173">
            <v>151</v>
          </cell>
        </row>
        <row r="174">
          <cell r="V174">
            <v>152</v>
          </cell>
        </row>
        <row r="175">
          <cell r="V175">
            <v>153</v>
          </cell>
        </row>
        <row r="176">
          <cell r="V176">
            <v>156</v>
          </cell>
        </row>
        <row r="177">
          <cell r="V177">
            <v>157</v>
          </cell>
        </row>
        <row r="178">
          <cell r="V178">
            <v>154</v>
          </cell>
        </row>
        <row r="179">
          <cell r="V179">
            <v>155</v>
          </cell>
        </row>
        <row r="180">
          <cell r="V180">
            <v>158</v>
          </cell>
        </row>
        <row r="181">
          <cell r="V181">
            <v>159</v>
          </cell>
        </row>
        <row r="182">
          <cell r="V182">
            <v>160</v>
          </cell>
        </row>
        <row r="183">
          <cell r="V183">
            <v>161</v>
          </cell>
        </row>
        <row r="184">
          <cell r="V184">
            <v>162</v>
          </cell>
        </row>
        <row r="185">
          <cell r="V185">
            <v>163</v>
          </cell>
        </row>
        <row r="186">
          <cell r="V186">
            <v>164</v>
          </cell>
        </row>
        <row r="187">
          <cell r="V187">
            <v>165</v>
          </cell>
        </row>
        <row r="188">
          <cell r="V188">
            <v>166</v>
          </cell>
        </row>
        <row r="189">
          <cell r="V189">
            <v>167</v>
          </cell>
        </row>
        <row r="190">
          <cell r="V190">
            <v>168</v>
          </cell>
        </row>
        <row r="191">
          <cell r="V191">
            <v>169</v>
          </cell>
        </row>
        <row r="192">
          <cell r="V192">
            <v>165</v>
          </cell>
        </row>
        <row r="193">
          <cell r="V193">
            <v>166</v>
          </cell>
        </row>
        <row r="194">
          <cell r="V194">
            <v>167</v>
          </cell>
        </row>
        <row r="195">
          <cell r="V195">
            <v>168</v>
          </cell>
        </row>
        <row r="196">
          <cell r="V196">
            <v>169</v>
          </cell>
        </row>
        <row r="197">
          <cell r="V197">
            <v>170</v>
          </cell>
        </row>
        <row r="198">
          <cell r="V198">
            <v>171</v>
          </cell>
        </row>
        <row r="199">
          <cell r="V199">
            <v>172</v>
          </cell>
        </row>
        <row r="200">
          <cell r="V200">
            <v>173</v>
          </cell>
        </row>
        <row r="201">
          <cell r="V201">
            <v>174</v>
          </cell>
        </row>
        <row r="202">
          <cell r="V202">
            <v>175</v>
          </cell>
        </row>
        <row r="203">
          <cell r="V203">
            <v>176</v>
          </cell>
        </row>
        <row r="204">
          <cell r="V204">
            <v>177</v>
          </cell>
        </row>
        <row r="205">
          <cell r="V205">
            <v>178</v>
          </cell>
        </row>
        <row r="206">
          <cell r="V206">
            <v>179</v>
          </cell>
        </row>
        <row r="207">
          <cell r="V207">
            <v>180</v>
          </cell>
        </row>
        <row r="208">
          <cell r="V208">
            <v>181</v>
          </cell>
        </row>
        <row r="209">
          <cell r="V209">
            <v>182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Πίνακας 1 Ενότητας 3.5"/>
      <sheetName val="Πίνακας 1 Ενότητας 3.5 ΤΔΜ"/>
      <sheetName val="Πίνακας 1 Ενότητας 3.6"/>
      <sheetName val="Πίνακας 1 Ενότητας 3.6 ΤΔΜ"/>
      <sheetName val="rng"/>
    </sheetNames>
    <sheetDataSet>
      <sheetData sheetId="0"/>
      <sheetData sheetId="1"/>
      <sheetData sheetId="2"/>
      <sheetData sheetId="3"/>
      <sheetData sheetId="4">
        <row r="2">
          <cell r="A2" t="str">
            <v>ΑΜΘ</v>
          </cell>
        </row>
        <row r="3">
          <cell r="A3" t="str">
            <v>ΑΤΤΙΚΗ</v>
          </cell>
        </row>
        <row r="4">
          <cell r="A4" t="str">
            <v>Β.ΑΙΓ</v>
          </cell>
        </row>
        <row r="5">
          <cell r="A5" t="str">
            <v>Δ.ΕΛΛ</v>
          </cell>
        </row>
        <row r="6">
          <cell r="A6" t="str">
            <v>Δ.ΜΑΚ</v>
          </cell>
        </row>
        <row r="7">
          <cell r="A7" t="str">
            <v>ΗΠΕΙΡΟΣ</v>
          </cell>
        </row>
        <row r="8">
          <cell r="A8" t="str">
            <v>ΘΕΣ</v>
          </cell>
        </row>
        <row r="9">
          <cell r="A9" t="str">
            <v>ΙΟΝΙΑ</v>
          </cell>
        </row>
        <row r="10">
          <cell r="A10" t="str">
            <v>Κ.ΜΑΚ</v>
          </cell>
        </row>
        <row r="11">
          <cell r="A11" t="str">
            <v>ΚΡΗΤΗ</v>
          </cell>
        </row>
        <row r="12">
          <cell r="A12" t="str">
            <v>Ν.ΑΙΓ</v>
          </cell>
        </row>
        <row r="13">
          <cell r="A13" t="str">
            <v>ΠΕΛ</v>
          </cell>
        </row>
        <row r="14">
          <cell r="A14" t="str">
            <v>ΣΤΕΡΕΑ</v>
          </cell>
        </row>
        <row r="15">
          <cell r="A15" t="str">
            <v>ΠΑΝΑΔΕΒΜ</v>
          </cell>
        </row>
        <row r="16">
          <cell r="A16" t="str">
            <v>ΠΑΝΕΚ</v>
          </cell>
        </row>
        <row r="17">
          <cell r="A17" t="str">
            <v>ΠΥΜΕΤ</v>
          </cell>
        </row>
        <row r="18">
          <cell r="A18" t="str">
            <v>ΠΕΚΑ</v>
          </cell>
        </row>
        <row r="19">
          <cell r="A19" t="str">
            <v>ΨΗΜΕΤ</v>
          </cell>
        </row>
        <row r="20">
          <cell r="A20" t="str">
            <v>ΠΟΛΠΡΟ</v>
          </cell>
        </row>
        <row r="21">
          <cell r="A21" t="str">
            <v>ΤΒ</v>
          </cell>
        </row>
        <row r="22">
          <cell r="A22" t="str">
            <v>ΣΔΑΜ</v>
          </cell>
        </row>
        <row r="23">
          <cell r="A23" t="str">
            <v>Αλιεία</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Προτεραιότητα 2"/>
      <sheetName val="Προτεραιότητα 2 (τεστ)"/>
      <sheetName val="Προτεραιότητα 9"/>
      <sheetName val="Προτεραιότητα 10"/>
    </sheetNames>
    <sheetDataSet>
      <sheetData sheetId="0">
        <row r="3">
          <cell r="W3">
            <v>775157375</v>
          </cell>
          <cell r="Z3">
            <v>604137388</v>
          </cell>
        </row>
        <row r="4">
          <cell r="L4">
            <v>60210</v>
          </cell>
        </row>
      </sheetData>
      <sheetData sheetId="1" refreshError="1"/>
      <sheetData sheetId="2" refreshError="1"/>
      <sheetData sheetId="3"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62"/>
  <sheetViews>
    <sheetView showGridLines="0" zoomScale="85" zoomScaleNormal="85" workbookViewId="0">
      <pane ySplit="4" topLeftCell="A38" activePane="bottomLeft" state="frozen"/>
      <selection pane="bottomLeft" activeCell="E43" sqref="E43"/>
    </sheetView>
  </sheetViews>
  <sheetFormatPr defaultColWidth="9.140625" defaultRowHeight="15" x14ac:dyDescent="0.25"/>
  <cols>
    <col min="1" max="1" width="15.5703125" style="86" customWidth="1"/>
    <col min="2" max="2" width="9.7109375" customWidth="1"/>
    <col min="3" max="3" width="12.140625" customWidth="1"/>
    <col min="4" max="4" width="50.42578125" customWidth="1"/>
    <col min="5" max="5" width="58.140625" customWidth="1"/>
    <col min="6" max="6" width="71" customWidth="1"/>
    <col min="7" max="7" width="24" customWidth="1"/>
    <col min="8" max="8" width="23.85546875" customWidth="1"/>
  </cols>
  <sheetData>
    <row r="1" spans="1:8" x14ac:dyDescent="0.25">
      <c r="A1" s="440" t="s">
        <v>161</v>
      </c>
      <c r="B1" s="440"/>
      <c r="C1" s="440"/>
      <c r="D1" s="440"/>
      <c r="E1" s="440"/>
      <c r="F1" s="440"/>
      <c r="G1" s="440"/>
      <c r="H1" s="440"/>
    </row>
    <row r="2" spans="1:8" ht="5.0999999999999996" customHeight="1" x14ac:dyDescent="0.25"/>
    <row r="3" spans="1:8" ht="39.75" customHeight="1" x14ac:dyDescent="0.25">
      <c r="A3" s="87" t="s">
        <v>162</v>
      </c>
      <c r="B3" s="88" t="s">
        <v>163</v>
      </c>
      <c r="C3" s="88" t="s">
        <v>164</v>
      </c>
      <c r="D3" s="88" t="s">
        <v>165</v>
      </c>
      <c r="E3" s="88" t="s">
        <v>166</v>
      </c>
      <c r="F3" s="88" t="s">
        <v>167</v>
      </c>
      <c r="G3" s="88" t="s">
        <v>168</v>
      </c>
      <c r="H3" s="88" t="s">
        <v>169</v>
      </c>
    </row>
    <row r="4" spans="1:8" x14ac:dyDescent="0.25">
      <c r="A4" s="441" t="s">
        <v>170</v>
      </c>
      <c r="B4" s="441"/>
      <c r="C4" s="441"/>
      <c r="D4" s="441"/>
      <c r="E4" s="441"/>
      <c r="F4" s="441"/>
      <c r="G4" s="441"/>
      <c r="H4" s="441"/>
    </row>
    <row r="5" spans="1:8" ht="93" customHeight="1" x14ac:dyDescent="0.25">
      <c r="A5" s="438" t="s">
        <v>171</v>
      </c>
      <c r="B5" s="438">
        <v>4</v>
      </c>
      <c r="C5" s="438" t="s">
        <v>172</v>
      </c>
      <c r="D5" s="17" t="s">
        <v>173</v>
      </c>
      <c r="E5" s="17" t="s">
        <v>150</v>
      </c>
      <c r="F5" s="11" t="s">
        <v>174</v>
      </c>
      <c r="G5" s="92" t="s">
        <v>270</v>
      </c>
      <c r="H5" s="92" t="s">
        <v>271</v>
      </c>
    </row>
    <row r="6" spans="1:8" ht="89.25" x14ac:dyDescent="0.25">
      <c r="A6" s="442"/>
      <c r="B6" s="442"/>
      <c r="C6" s="442"/>
      <c r="D6" s="17" t="s">
        <v>173</v>
      </c>
      <c r="E6" s="11" t="s">
        <v>124</v>
      </c>
      <c r="F6" s="11" t="s">
        <v>175</v>
      </c>
      <c r="G6" s="92" t="s">
        <v>272</v>
      </c>
      <c r="H6" s="95" t="s">
        <v>273</v>
      </c>
    </row>
    <row r="7" spans="1:8" ht="103.5" customHeight="1" x14ac:dyDescent="0.25">
      <c r="A7" s="442"/>
      <c r="B7" s="442"/>
      <c r="C7" s="442"/>
      <c r="D7" s="17" t="s">
        <v>176</v>
      </c>
      <c r="E7" s="92" t="s">
        <v>234</v>
      </c>
      <c r="F7" s="17" t="s">
        <v>177</v>
      </c>
      <c r="G7" s="95" t="s">
        <v>274</v>
      </c>
      <c r="H7" s="95" t="s">
        <v>271</v>
      </c>
    </row>
    <row r="8" spans="1:8" ht="183" customHeight="1" x14ac:dyDescent="0.25">
      <c r="A8" s="442"/>
      <c r="B8" s="442"/>
      <c r="C8" s="442"/>
      <c r="D8" s="17" t="s">
        <v>19</v>
      </c>
      <c r="E8" s="121" t="s">
        <v>230</v>
      </c>
      <c r="F8" s="92" t="s">
        <v>178</v>
      </c>
      <c r="G8" s="95" t="s">
        <v>275</v>
      </c>
      <c r="H8" s="95" t="s">
        <v>271</v>
      </c>
    </row>
    <row r="9" spans="1:8" ht="76.5" x14ac:dyDescent="0.25">
      <c r="A9" s="442"/>
      <c r="B9" s="442"/>
      <c r="C9" s="442"/>
      <c r="D9" s="17" t="s">
        <v>20</v>
      </c>
      <c r="E9" s="17" t="s">
        <v>151</v>
      </c>
      <c r="F9" s="11" t="s">
        <v>177</v>
      </c>
      <c r="G9" s="92" t="s">
        <v>275</v>
      </c>
      <c r="H9" s="95" t="s">
        <v>271</v>
      </c>
    </row>
    <row r="10" spans="1:8" ht="148.5" customHeight="1" x14ac:dyDescent="0.25">
      <c r="A10" s="442"/>
      <c r="B10" s="442"/>
      <c r="C10" s="442"/>
      <c r="D10" s="11" t="s">
        <v>21</v>
      </c>
      <c r="E10" s="121" t="s">
        <v>266</v>
      </c>
      <c r="F10" s="90" t="s">
        <v>268</v>
      </c>
      <c r="G10" s="92" t="s">
        <v>270</v>
      </c>
      <c r="H10" s="95" t="s">
        <v>271</v>
      </c>
    </row>
    <row r="11" spans="1:8" ht="211.5" customHeight="1" x14ac:dyDescent="0.25">
      <c r="A11" s="443"/>
      <c r="B11" s="443"/>
      <c r="C11" s="443"/>
      <c r="D11" s="17" t="s">
        <v>22</v>
      </c>
      <c r="E11" s="121" t="s">
        <v>267</v>
      </c>
      <c r="F11" s="168" t="s">
        <v>269</v>
      </c>
      <c r="G11" s="92" t="s">
        <v>274</v>
      </c>
      <c r="H11" s="95" t="s">
        <v>271</v>
      </c>
    </row>
    <row r="12" spans="1:8" ht="195.75" customHeight="1" x14ac:dyDescent="0.25">
      <c r="A12" s="436" t="s">
        <v>179</v>
      </c>
      <c r="B12" s="438">
        <v>4</v>
      </c>
      <c r="C12" s="438" t="s">
        <v>172</v>
      </c>
      <c r="D12" s="17" t="s">
        <v>41</v>
      </c>
      <c r="E12" s="17" t="s">
        <v>152</v>
      </c>
      <c r="F12" s="168" t="s">
        <v>314</v>
      </c>
      <c r="G12" s="17" t="s">
        <v>180</v>
      </c>
      <c r="H12" s="44" t="s">
        <v>181</v>
      </c>
    </row>
    <row r="13" spans="1:8" ht="195.75" customHeight="1" x14ac:dyDescent="0.25">
      <c r="A13" s="437"/>
      <c r="B13" s="439"/>
      <c r="C13" s="439"/>
      <c r="D13" s="175" t="s">
        <v>41</v>
      </c>
      <c r="E13" s="175" t="s">
        <v>152</v>
      </c>
      <c r="F13" s="168" t="s">
        <v>302</v>
      </c>
      <c r="G13" s="238" t="s">
        <v>356</v>
      </c>
      <c r="H13" s="211" t="s">
        <v>276</v>
      </c>
    </row>
    <row r="14" spans="1:8" ht="127.5" x14ac:dyDescent="0.25">
      <c r="A14" s="437"/>
      <c r="B14" s="439"/>
      <c r="C14" s="439"/>
      <c r="D14" s="17" t="s">
        <v>42</v>
      </c>
      <c r="E14" s="17" t="s">
        <v>153</v>
      </c>
      <c r="F14" s="90" t="s">
        <v>313</v>
      </c>
      <c r="G14" s="92" t="s">
        <v>277</v>
      </c>
      <c r="H14" s="211" t="s">
        <v>278</v>
      </c>
    </row>
    <row r="15" spans="1:8" ht="127.5" x14ac:dyDescent="0.25">
      <c r="A15" s="437"/>
      <c r="B15" s="439"/>
      <c r="C15" s="439"/>
      <c r="D15" s="285" t="s">
        <v>43</v>
      </c>
      <c r="E15" s="285" t="s">
        <v>154</v>
      </c>
      <c r="F15" s="286" t="s">
        <v>315</v>
      </c>
      <c r="G15" s="285" t="s">
        <v>357</v>
      </c>
      <c r="H15" s="287" t="s">
        <v>358</v>
      </c>
    </row>
    <row r="16" spans="1:8" ht="105.75" customHeight="1" x14ac:dyDescent="0.25">
      <c r="A16" s="437"/>
      <c r="B16" s="439"/>
      <c r="C16" s="439"/>
      <c r="D16" s="17" t="s">
        <v>20</v>
      </c>
      <c r="E16" s="17" t="s">
        <v>29</v>
      </c>
      <c r="F16" s="90" t="s">
        <v>322</v>
      </c>
      <c r="G16" s="17" t="s">
        <v>182</v>
      </c>
      <c r="H16" s="44" t="s">
        <v>183</v>
      </c>
    </row>
    <row r="17" spans="1:11" ht="105.75" customHeight="1" x14ac:dyDescent="0.25">
      <c r="A17" s="437"/>
      <c r="B17" s="439"/>
      <c r="C17" s="439"/>
      <c r="D17" s="92" t="s">
        <v>21</v>
      </c>
      <c r="E17" s="92" t="s">
        <v>125</v>
      </c>
      <c r="F17" s="90" t="s">
        <v>184</v>
      </c>
      <c r="G17" s="92" t="s">
        <v>279</v>
      </c>
      <c r="H17" s="95" t="s">
        <v>280</v>
      </c>
    </row>
    <row r="18" spans="1:11" ht="87.95" customHeight="1" x14ac:dyDescent="0.25">
      <c r="A18" s="438" t="s">
        <v>185</v>
      </c>
      <c r="B18" s="444">
        <v>4</v>
      </c>
      <c r="C18" s="438" t="s">
        <v>172</v>
      </c>
      <c r="D18" s="244" t="s">
        <v>44</v>
      </c>
      <c r="E18" s="239" t="s">
        <v>114</v>
      </c>
      <c r="F18" s="90" t="s">
        <v>281</v>
      </c>
      <c r="G18" s="92" t="s">
        <v>282</v>
      </c>
      <c r="H18" s="240" t="s">
        <v>283</v>
      </c>
    </row>
    <row r="19" spans="1:11" ht="81.75" customHeight="1" x14ac:dyDescent="0.25">
      <c r="A19" s="442"/>
      <c r="B19" s="445"/>
      <c r="C19" s="442"/>
      <c r="D19" s="93"/>
      <c r="E19" s="239" t="s">
        <v>237</v>
      </c>
      <c r="F19" s="90" t="s">
        <v>317</v>
      </c>
      <c r="G19" s="92" t="s">
        <v>282</v>
      </c>
      <c r="H19" s="95" t="s">
        <v>284</v>
      </c>
    </row>
    <row r="20" spans="1:11" ht="114.75" x14ac:dyDescent="0.25">
      <c r="A20" s="442"/>
      <c r="B20" s="445"/>
      <c r="C20" s="442"/>
      <c r="D20" s="92" t="s">
        <v>44</v>
      </c>
      <c r="E20" s="90" t="s">
        <v>115</v>
      </c>
      <c r="F20" s="90" t="s">
        <v>316</v>
      </c>
      <c r="G20" s="92" t="s">
        <v>285</v>
      </c>
      <c r="H20" s="95" t="s">
        <v>286</v>
      </c>
      <c r="J20" s="89"/>
      <c r="K20" s="89"/>
    </row>
    <row r="21" spans="1:11" ht="127.5" x14ac:dyDescent="0.25">
      <c r="A21" s="442"/>
      <c r="B21" s="445"/>
      <c r="C21" s="442"/>
      <c r="D21" s="92" t="s">
        <v>44</v>
      </c>
      <c r="E21" s="90" t="s">
        <v>116</v>
      </c>
      <c r="F21" s="90" t="s">
        <v>318</v>
      </c>
      <c r="G21" s="92" t="s">
        <v>287</v>
      </c>
      <c r="H21" s="175" t="s">
        <v>288</v>
      </c>
    </row>
    <row r="22" spans="1:11" ht="114.75" x14ac:dyDescent="0.25">
      <c r="A22" s="442"/>
      <c r="B22" s="445"/>
      <c r="C22" s="442"/>
      <c r="D22" s="92" t="s">
        <v>44</v>
      </c>
      <c r="E22" s="90" t="s">
        <v>117</v>
      </c>
      <c r="F22" s="90" t="s">
        <v>186</v>
      </c>
      <c r="G22" s="92" t="s">
        <v>289</v>
      </c>
      <c r="H22" s="95" t="s">
        <v>290</v>
      </c>
    </row>
    <row r="23" spans="1:11" ht="148.5" customHeight="1" x14ac:dyDescent="0.25">
      <c r="A23" s="442"/>
      <c r="B23" s="445"/>
      <c r="C23" s="442"/>
      <c r="D23" s="17" t="s">
        <v>45</v>
      </c>
      <c r="E23" s="90" t="s">
        <v>118</v>
      </c>
      <c r="F23" s="168" t="s">
        <v>319</v>
      </c>
      <c r="G23" s="92" t="s">
        <v>291</v>
      </c>
      <c r="H23" s="175" t="s">
        <v>288</v>
      </c>
    </row>
    <row r="24" spans="1:11" ht="127.5" x14ac:dyDescent="0.25">
      <c r="A24" s="442"/>
      <c r="B24" s="445"/>
      <c r="C24" s="442"/>
      <c r="D24" s="17" t="s">
        <v>45</v>
      </c>
      <c r="E24" s="11" t="s">
        <v>119</v>
      </c>
      <c r="F24" s="237" t="s">
        <v>258</v>
      </c>
      <c r="G24" s="92" t="s">
        <v>285</v>
      </c>
      <c r="H24" s="95" t="s">
        <v>286</v>
      </c>
    </row>
    <row r="25" spans="1:11" ht="127.5" x14ac:dyDescent="0.25">
      <c r="A25" s="442"/>
      <c r="B25" s="445"/>
      <c r="C25" s="442"/>
      <c r="D25" s="17" t="s">
        <v>45</v>
      </c>
      <c r="E25" s="11" t="s">
        <v>120</v>
      </c>
      <c r="F25" s="11" t="s">
        <v>187</v>
      </c>
      <c r="G25" s="92" t="s">
        <v>289</v>
      </c>
      <c r="H25" s="95" t="s">
        <v>290</v>
      </c>
    </row>
    <row r="26" spans="1:11" ht="127.5" x14ac:dyDescent="0.25">
      <c r="A26" s="442"/>
      <c r="B26" s="445"/>
      <c r="C26" s="442"/>
      <c r="D26" s="17" t="s">
        <v>45</v>
      </c>
      <c r="E26" s="90" t="s">
        <v>121</v>
      </c>
      <c r="F26" s="90" t="s">
        <v>259</v>
      </c>
      <c r="G26" s="92" t="s">
        <v>292</v>
      </c>
      <c r="H26" s="92" t="s">
        <v>294</v>
      </c>
    </row>
    <row r="27" spans="1:11" ht="171.75" customHeight="1" x14ac:dyDescent="0.25">
      <c r="A27" s="442"/>
      <c r="B27" s="445"/>
      <c r="C27" s="442"/>
      <c r="D27" s="17" t="s">
        <v>46</v>
      </c>
      <c r="E27" s="90" t="s">
        <v>206</v>
      </c>
      <c r="F27" s="90" t="s">
        <v>320</v>
      </c>
      <c r="G27" s="92" t="s">
        <v>293</v>
      </c>
      <c r="H27" s="92" t="s">
        <v>294</v>
      </c>
    </row>
    <row r="28" spans="1:11" ht="102" x14ac:dyDescent="0.25">
      <c r="A28" s="443"/>
      <c r="B28" s="446"/>
      <c r="C28" s="443"/>
      <c r="D28" s="17" t="s">
        <v>46</v>
      </c>
      <c r="E28" s="90" t="s">
        <v>122</v>
      </c>
      <c r="F28" s="90" t="s">
        <v>295</v>
      </c>
      <c r="G28" s="92" t="s">
        <v>296</v>
      </c>
      <c r="H28" s="95" t="s">
        <v>297</v>
      </c>
    </row>
    <row r="29" spans="1:11" ht="121.5" customHeight="1" x14ac:dyDescent="0.25">
      <c r="A29" s="438" t="s">
        <v>188</v>
      </c>
      <c r="B29" s="444">
        <v>4</v>
      </c>
      <c r="C29" s="447" t="s">
        <v>172</v>
      </c>
      <c r="D29" s="17" t="s">
        <v>41</v>
      </c>
      <c r="E29" s="90" t="s">
        <v>155</v>
      </c>
      <c r="F29" s="252" t="s">
        <v>309</v>
      </c>
      <c r="G29" s="92" t="s">
        <v>298</v>
      </c>
      <c r="H29" s="95" t="s">
        <v>299</v>
      </c>
    </row>
    <row r="30" spans="1:11" ht="114" customHeight="1" x14ac:dyDescent="0.25">
      <c r="A30" s="442"/>
      <c r="B30" s="445"/>
      <c r="C30" s="448"/>
      <c r="D30" s="17" t="s">
        <v>173</v>
      </c>
      <c r="E30" s="90" t="s">
        <v>189</v>
      </c>
      <c r="F30" s="90" t="s">
        <v>306</v>
      </c>
      <c r="G30" s="92" t="s">
        <v>298</v>
      </c>
      <c r="H30" s="95" t="s">
        <v>299</v>
      </c>
    </row>
    <row r="31" spans="1:11" ht="65.099999999999994" customHeight="1" x14ac:dyDescent="0.25">
      <c r="A31" s="442"/>
      <c r="B31" s="445"/>
      <c r="C31" s="448"/>
      <c r="D31" s="17" t="s">
        <v>20</v>
      </c>
      <c r="E31" s="17" t="s">
        <v>157</v>
      </c>
      <c r="F31" s="90" t="s">
        <v>190</v>
      </c>
      <c r="G31" s="92" t="s">
        <v>298</v>
      </c>
      <c r="H31" s="95" t="s">
        <v>299</v>
      </c>
    </row>
    <row r="32" spans="1:11" ht="165.75" x14ac:dyDescent="0.25">
      <c r="A32" s="443"/>
      <c r="B32" s="446"/>
      <c r="C32" s="449"/>
      <c r="D32" s="17" t="s">
        <v>47</v>
      </c>
      <c r="E32" s="237" t="s">
        <v>158</v>
      </c>
      <c r="F32" s="90" t="s">
        <v>307</v>
      </c>
      <c r="G32" s="92" t="s">
        <v>298</v>
      </c>
      <c r="H32" s="95" t="s">
        <v>299</v>
      </c>
    </row>
    <row r="33" spans="1:9" ht="121.5" customHeight="1" x14ac:dyDescent="0.25">
      <c r="A33" s="438" t="s">
        <v>191</v>
      </c>
      <c r="B33" s="438">
        <v>4</v>
      </c>
      <c r="C33" s="438" t="s">
        <v>172</v>
      </c>
      <c r="D33" s="17" t="s">
        <v>41</v>
      </c>
      <c r="E33" s="17" t="s">
        <v>48</v>
      </c>
      <c r="F33" s="90" t="s">
        <v>308</v>
      </c>
      <c r="G33" s="92" t="s">
        <v>255</v>
      </c>
      <c r="H33" s="95" t="s">
        <v>300</v>
      </c>
      <c r="I33" s="120"/>
    </row>
    <row r="34" spans="1:9" ht="107.25" customHeight="1" x14ac:dyDescent="0.25">
      <c r="A34" s="442"/>
      <c r="B34" s="442"/>
      <c r="C34" s="442"/>
      <c r="D34" s="17" t="s">
        <v>50</v>
      </c>
      <c r="E34" s="17" t="s">
        <v>49</v>
      </c>
      <c r="F34" s="259" t="s">
        <v>321</v>
      </c>
      <c r="G34" s="92" t="s">
        <v>255</v>
      </c>
      <c r="H34" s="92" t="s">
        <v>301</v>
      </c>
      <c r="I34" s="120"/>
    </row>
    <row r="35" spans="1:9" ht="61.5" customHeight="1" x14ac:dyDescent="0.25">
      <c r="A35" s="450" t="s">
        <v>192</v>
      </c>
      <c r="B35" s="452">
        <v>4</v>
      </c>
      <c r="C35" s="438" t="s">
        <v>172</v>
      </c>
      <c r="D35" s="454" t="s">
        <v>79</v>
      </c>
      <c r="E35" s="454" t="s">
        <v>82</v>
      </c>
      <c r="F35" s="470" t="s">
        <v>310</v>
      </c>
      <c r="G35" s="454" t="s">
        <v>194</v>
      </c>
      <c r="H35" s="456" t="s">
        <v>195</v>
      </c>
    </row>
    <row r="36" spans="1:9" ht="31.5" customHeight="1" x14ac:dyDescent="0.25">
      <c r="A36" s="451"/>
      <c r="B36" s="453"/>
      <c r="C36" s="442"/>
      <c r="D36" s="455"/>
      <c r="E36" s="455"/>
      <c r="F36" s="471"/>
      <c r="G36" s="455"/>
      <c r="H36" s="457"/>
    </row>
    <row r="37" spans="1:9" ht="114.75" customHeight="1" x14ac:dyDescent="0.25">
      <c r="A37" s="443"/>
      <c r="B37" s="446"/>
      <c r="C37" s="449"/>
      <c r="D37" s="91" t="s">
        <v>79</v>
      </c>
      <c r="E37" s="242" t="s">
        <v>82</v>
      </c>
      <c r="F37" s="243" t="s">
        <v>193</v>
      </c>
      <c r="G37" s="242" t="s">
        <v>196</v>
      </c>
      <c r="H37" s="92" t="s">
        <v>197</v>
      </c>
    </row>
    <row r="38" spans="1:9" ht="145.5" customHeight="1" x14ac:dyDescent="0.25">
      <c r="A38" s="458" t="s">
        <v>198</v>
      </c>
      <c r="B38" s="461" t="s">
        <v>323</v>
      </c>
      <c r="C38" s="438" t="s">
        <v>172</v>
      </c>
      <c r="D38" s="454" t="s">
        <v>199</v>
      </c>
      <c r="E38" s="92" t="s">
        <v>105</v>
      </c>
      <c r="F38" s="90" t="s">
        <v>200</v>
      </c>
      <c r="G38" s="93" t="s">
        <v>201</v>
      </c>
      <c r="H38" s="94"/>
    </row>
    <row r="39" spans="1:9" ht="59.25" customHeight="1" x14ac:dyDescent="0.25">
      <c r="A39" s="459"/>
      <c r="B39" s="462"/>
      <c r="C39" s="448"/>
      <c r="D39" s="464"/>
      <c r="E39" s="92" t="s">
        <v>106</v>
      </c>
      <c r="F39" s="90" t="s">
        <v>200</v>
      </c>
      <c r="G39" s="95" t="s">
        <v>202</v>
      </c>
      <c r="H39" s="94"/>
    </row>
    <row r="40" spans="1:9" ht="53.25" customHeight="1" x14ac:dyDescent="0.25">
      <c r="A40" s="460"/>
      <c r="B40" s="463"/>
      <c r="C40" s="449"/>
      <c r="D40" s="465"/>
      <c r="E40" s="92" t="s">
        <v>104</v>
      </c>
      <c r="F40" s="90" t="s">
        <v>203</v>
      </c>
      <c r="G40" s="95" t="s">
        <v>204</v>
      </c>
      <c r="H40" s="94"/>
    </row>
    <row r="41" spans="1:9" ht="54.75" customHeight="1" x14ac:dyDescent="0.25">
      <c r="A41" s="466" t="s">
        <v>324</v>
      </c>
      <c r="B41" s="467">
        <v>4</v>
      </c>
      <c r="C41" s="466" t="s">
        <v>172</v>
      </c>
      <c r="D41" s="454" t="s">
        <v>44</v>
      </c>
      <c r="E41" s="175" t="s">
        <v>339</v>
      </c>
      <c r="F41" s="90" t="s">
        <v>334</v>
      </c>
      <c r="G41" s="92" t="s">
        <v>349</v>
      </c>
      <c r="H41" s="95" t="s">
        <v>284</v>
      </c>
    </row>
    <row r="42" spans="1:9" ht="65.45" customHeight="1" x14ac:dyDescent="0.25">
      <c r="A42" s="466"/>
      <c r="B42" s="467"/>
      <c r="C42" s="466"/>
      <c r="D42" s="472"/>
      <c r="E42" s="175" t="s">
        <v>340</v>
      </c>
      <c r="F42" s="90" t="s">
        <v>338</v>
      </c>
      <c r="G42" s="175" t="s">
        <v>292</v>
      </c>
      <c r="H42" s="175" t="s">
        <v>294</v>
      </c>
    </row>
    <row r="43" spans="1:9" ht="76.5" x14ac:dyDescent="0.25">
      <c r="A43" s="466"/>
      <c r="B43" s="467"/>
      <c r="C43" s="466"/>
      <c r="D43" s="472"/>
      <c r="E43" s="175" t="s">
        <v>341</v>
      </c>
      <c r="F43" s="90" t="s">
        <v>333</v>
      </c>
      <c r="G43" s="92" t="s">
        <v>285</v>
      </c>
      <c r="H43" s="95" t="s">
        <v>286</v>
      </c>
    </row>
    <row r="44" spans="1:9" ht="63.75" x14ac:dyDescent="0.25">
      <c r="A44" s="466"/>
      <c r="B44" s="468"/>
      <c r="C44" s="469"/>
      <c r="D44" s="455"/>
      <c r="E44" s="175" t="s">
        <v>342</v>
      </c>
      <c r="F44" s="90" t="s">
        <v>333</v>
      </c>
      <c r="G44" s="92" t="s">
        <v>349</v>
      </c>
      <c r="H44" s="240" t="s">
        <v>283</v>
      </c>
    </row>
    <row r="45" spans="1:9" ht="63.75" customHeight="1" x14ac:dyDescent="0.25">
      <c r="A45" s="479" t="s">
        <v>350</v>
      </c>
      <c r="B45" s="482">
        <v>4</v>
      </c>
      <c r="C45" s="479" t="s">
        <v>172</v>
      </c>
      <c r="D45" s="476" t="s">
        <v>41</v>
      </c>
      <c r="E45" s="333" t="s">
        <v>422</v>
      </c>
      <c r="F45" s="331" t="s">
        <v>351</v>
      </c>
      <c r="G45" s="332" t="s">
        <v>352</v>
      </c>
      <c r="H45" s="333" t="s">
        <v>367</v>
      </c>
    </row>
    <row r="46" spans="1:9" ht="63.75" x14ac:dyDescent="0.25">
      <c r="A46" s="480"/>
      <c r="B46" s="483"/>
      <c r="C46" s="480"/>
      <c r="D46" s="477"/>
      <c r="E46" s="334" t="s">
        <v>423</v>
      </c>
      <c r="F46" s="331" t="s">
        <v>351</v>
      </c>
      <c r="G46" s="332" t="s">
        <v>352</v>
      </c>
      <c r="H46" s="333" t="s">
        <v>353</v>
      </c>
    </row>
    <row r="47" spans="1:9" ht="67.5" customHeight="1" x14ac:dyDescent="0.25">
      <c r="A47" s="480"/>
      <c r="B47" s="483"/>
      <c r="C47" s="480"/>
      <c r="D47" s="282" t="s">
        <v>43</v>
      </c>
      <c r="E47" s="332" t="s">
        <v>368</v>
      </c>
      <c r="F47" s="331" t="s">
        <v>429</v>
      </c>
      <c r="G47" s="332" t="s">
        <v>354</v>
      </c>
      <c r="H47" s="333" t="s">
        <v>367</v>
      </c>
    </row>
    <row r="48" spans="1:9" ht="44.25" customHeight="1" x14ac:dyDescent="0.25">
      <c r="A48" s="480"/>
      <c r="B48" s="483"/>
      <c r="C48" s="480"/>
      <c r="D48" s="478" t="s">
        <v>44</v>
      </c>
      <c r="E48" s="333" t="s">
        <v>369</v>
      </c>
      <c r="F48" s="331" t="s">
        <v>392</v>
      </c>
      <c r="G48" s="332" t="s">
        <v>373</v>
      </c>
      <c r="H48" s="333" t="s">
        <v>374</v>
      </c>
    </row>
    <row r="49" spans="1:8" ht="52.5" customHeight="1" x14ac:dyDescent="0.25">
      <c r="A49" s="480"/>
      <c r="B49" s="483"/>
      <c r="C49" s="480"/>
      <c r="D49" s="478"/>
      <c r="E49" s="333" t="s">
        <v>399</v>
      </c>
      <c r="F49" s="331" t="s">
        <v>400</v>
      </c>
      <c r="G49" s="332" t="s">
        <v>375</v>
      </c>
      <c r="H49" s="332" t="s">
        <v>376</v>
      </c>
    </row>
    <row r="50" spans="1:8" ht="52.5" customHeight="1" x14ac:dyDescent="0.25">
      <c r="A50" s="480"/>
      <c r="B50" s="483"/>
      <c r="C50" s="480"/>
      <c r="D50" s="478"/>
      <c r="E50" s="331" t="s">
        <v>370</v>
      </c>
      <c r="F50" s="331" t="s">
        <v>392</v>
      </c>
      <c r="G50" s="332" t="s">
        <v>346</v>
      </c>
      <c r="H50" s="333" t="s">
        <v>347</v>
      </c>
    </row>
    <row r="51" spans="1:8" ht="52.5" customHeight="1" x14ac:dyDescent="0.25">
      <c r="A51" s="480"/>
      <c r="B51" s="483"/>
      <c r="C51" s="480"/>
      <c r="D51" s="478"/>
      <c r="E51" s="331" t="s">
        <v>372</v>
      </c>
      <c r="F51" s="331" t="s">
        <v>394</v>
      </c>
      <c r="G51" s="332" t="s">
        <v>373</v>
      </c>
      <c r="H51" s="333" t="s">
        <v>374</v>
      </c>
    </row>
    <row r="52" spans="1:8" ht="52.5" customHeight="1" x14ac:dyDescent="0.25">
      <c r="A52" s="480"/>
      <c r="B52" s="483"/>
      <c r="C52" s="480"/>
      <c r="D52" s="478"/>
      <c r="E52" s="331" t="s">
        <v>371</v>
      </c>
      <c r="F52" s="331" t="s">
        <v>395</v>
      </c>
      <c r="G52" s="332" t="s">
        <v>401</v>
      </c>
      <c r="H52" s="333" t="s">
        <v>380</v>
      </c>
    </row>
    <row r="53" spans="1:8" ht="87" customHeight="1" x14ac:dyDescent="0.25">
      <c r="A53" s="480"/>
      <c r="B53" s="483"/>
      <c r="C53" s="480"/>
      <c r="D53" s="478"/>
      <c r="E53" s="333" t="s">
        <v>383</v>
      </c>
      <c r="F53" s="331" t="s">
        <v>393</v>
      </c>
      <c r="G53" s="332" t="s">
        <v>377</v>
      </c>
      <c r="H53" s="333" t="s">
        <v>378</v>
      </c>
    </row>
    <row r="54" spans="1:8" ht="87" customHeight="1" x14ac:dyDescent="0.25">
      <c r="A54" s="481"/>
      <c r="B54" s="484"/>
      <c r="C54" s="481"/>
      <c r="D54" s="283" t="s">
        <v>46</v>
      </c>
      <c r="E54" s="336" t="s">
        <v>381</v>
      </c>
      <c r="F54" s="331" t="s">
        <v>396</v>
      </c>
      <c r="G54" s="282" t="s">
        <v>382</v>
      </c>
      <c r="H54" s="282" t="s">
        <v>348</v>
      </c>
    </row>
    <row r="55" spans="1:8" ht="59.25" customHeight="1" x14ac:dyDescent="0.25">
      <c r="A55" s="473" t="s">
        <v>355</v>
      </c>
      <c r="B55" s="474">
        <v>4</v>
      </c>
      <c r="C55" s="473" t="s">
        <v>172</v>
      </c>
      <c r="D55" s="282" t="s">
        <v>41</v>
      </c>
      <c r="E55" s="333" t="s">
        <v>424</v>
      </c>
      <c r="F55" s="331" t="s">
        <v>384</v>
      </c>
      <c r="G55" s="332" t="s">
        <v>352</v>
      </c>
      <c r="H55" s="333" t="s">
        <v>367</v>
      </c>
    </row>
    <row r="56" spans="1:8" ht="219" customHeight="1" x14ac:dyDescent="0.25">
      <c r="A56" s="473"/>
      <c r="B56" s="474"/>
      <c r="C56" s="473"/>
      <c r="D56" s="282" t="s">
        <v>43</v>
      </c>
      <c r="E56" s="332" t="s">
        <v>385</v>
      </c>
      <c r="F56" s="331" t="s">
        <v>428</v>
      </c>
      <c r="G56" s="332" t="s">
        <v>354</v>
      </c>
      <c r="H56" s="333" t="s">
        <v>367</v>
      </c>
    </row>
    <row r="57" spans="1:8" ht="76.5" x14ac:dyDescent="0.25">
      <c r="A57" s="473"/>
      <c r="B57" s="474"/>
      <c r="C57" s="473"/>
      <c r="D57" s="475" t="s">
        <v>44</v>
      </c>
      <c r="E57" s="333" t="s">
        <v>386</v>
      </c>
      <c r="F57" s="337" t="s">
        <v>392</v>
      </c>
      <c r="G57" s="332" t="s">
        <v>346</v>
      </c>
      <c r="H57" s="333" t="s">
        <v>347</v>
      </c>
    </row>
    <row r="58" spans="1:8" ht="45.75" customHeight="1" x14ac:dyDescent="0.25">
      <c r="A58" s="473"/>
      <c r="B58" s="474"/>
      <c r="C58" s="473"/>
      <c r="D58" s="475"/>
      <c r="E58" s="333" t="s">
        <v>387</v>
      </c>
      <c r="F58" s="337" t="s">
        <v>392</v>
      </c>
      <c r="G58" s="332" t="s">
        <v>373</v>
      </c>
      <c r="H58" s="333" t="s">
        <v>374</v>
      </c>
    </row>
    <row r="59" spans="1:8" ht="51" x14ac:dyDescent="0.25">
      <c r="A59" s="473"/>
      <c r="B59" s="474"/>
      <c r="C59" s="473"/>
      <c r="D59" s="475"/>
      <c r="E59" s="333" t="s">
        <v>388</v>
      </c>
      <c r="F59" s="337" t="s">
        <v>397</v>
      </c>
      <c r="G59" s="332" t="s">
        <v>375</v>
      </c>
      <c r="H59" s="332" t="s">
        <v>376</v>
      </c>
    </row>
    <row r="60" spans="1:8" ht="62.25" customHeight="1" x14ac:dyDescent="0.25">
      <c r="A60" s="473"/>
      <c r="B60" s="474"/>
      <c r="C60" s="473"/>
      <c r="D60" s="475"/>
      <c r="E60" s="333" t="s">
        <v>389</v>
      </c>
      <c r="F60" s="337" t="s">
        <v>398</v>
      </c>
      <c r="G60" s="282" t="s">
        <v>379</v>
      </c>
      <c r="H60" s="335" t="s">
        <v>380</v>
      </c>
    </row>
    <row r="61" spans="1:8" ht="38.25" x14ac:dyDescent="0.25">
      <c r="A61" s="473"/>
      <c r="B61" s="474"/>
      <c r="C61" s="473"/>
      <c r="D61" s="475"/>
      <c r="E61" s="333" t="s">
        <v>390</v>
      </c>
      <c r="F61" s="337" t="s">
        <v>398</v>
      </c>
      <c r="G61" s="332" t="s">
        <v>373</v>
      </c>
      <c r="H61" s="333" t="s">
        <v>374</v>
      </c>
    </row>
    <row r="62" spans="1:8" ht="191.25" x14ac:dyDescent="0.25">
      <c r="A62" s="473"/>
      <c r="B62" s="474"/>
      <c r="C62" s="473"/>
      <c r="D62" s="282" t="s">
        <v>46</v>
      </c>
      <c r="E62" s="333" t="s">
        <v>420</v>
      </c>
      <c r="F62" s="333" t="s">
        <v>391</v>
      </c>
      <c r="G62" s="282" t="s">
        <v>382</v>
      </c>
      <c r="H62" s="282" t="s">
        <v>348</v>
      </c>
    </row>
  </sheetData>
  <mergeCells count="42">
    <mergeCell ref="A55:A62"/>
    <mergeCell ref="B55:B62"/>
    <mergeCell ref="C55:C62"/>
    <mergeCell ref="D57:D61"/>
    <mergeCell ref="D45:D46"/>
    <mergeCell ref="D48:D53"/>
    <mergeCell ref="A45:A54"/>
    <mergeCell ref="C45:C54"/>
    <mergeCell ref="B45:B54"/>
    <mergeCell ref="A41:A44"/>
    <mergeCell ref="B41:B44"/>
    <mergeCell ref="C41:C44"/>
    <mergeCell ref="E35:E36"/>
    <mergeCell ref="F35:F36"/>
    <mergeCell ref="D41:D44"/>
    <mergeCell ref="G35:G36"/>
    <mergeCell ref="H35:H36"/>
    <mergeCell ref="A38:A40"/>
    <mergeCell ref="B38:B40"/>
    <mergeCell ref="C38:C40"/>
    <mergeCell ref="D38:D40"/>
    <mergeCell ref="D35:D36"/>
    <mergeCell ref="A33:A34"/>
    <mergeCell ref="B33:B34"/>
    <mergeCell ref="C33:C34"/>
    <mergeCell ref="A35:A37"/>
    <mergeCell ref="B35:B37"/>
    <mergeCell ref="C35:C37"/>
    <mergeCell ref="A18:A28"/>
    <mergeCell ref="B18:B28"/>
    <mergeCell ref="C18:C28"/>
    <mergeCell ref="A29:A32"/>
    <mergeCell ref="B29:B32"/>
    <mergeCell ref="C29:C32"/>
    <mergeCell ref="A12:A17"/>
    <mergeCell ref="B12:B17"/>
    <mergeCell ref="C12:C17"/>
    <mergeCell ref="A1:H1"/>
    <mergeCell ref="A4:H4"/>
    <mergeCell ref="A5:A11"/>
    <mergeCell ref="B5:B11"/>
    <mergeCell ref="C5:C11"/>
  </mergeCells>
  <pageMargins left="0.70866141732283472" right="0.70866141732283472" top="0.74803149606299213" bottom="0.74803149606299213" header="0.31496062992125984" footer="0.31496062992125984"/>
  <pageSetup paperSize="8" scale="65"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R231"/>
  <sheetViews>
    <sheetView showGridLines="0" tabSelected="1" view="pageBreakPreview" zoomScale="80" zoomScaleNormal="80" zoomScaleSheetLayoutView="80" workbookViewId="0">
      <pane ySplit="4" topLeftCell="A5" activePane="bottomLeft" state="frozen"/>
      <selection pane="bottomLeft" activeCell="A5" sqref="A5:A32"/>
    </sheetView>
  </sheetViews>
  <sheetFormatPr defaultColWidth="9.140625" defaultRowHeight="15" x14ac:dyDescent="0.25"/>
  <cols>
    <col min="1" max="1" width="17.42578125" customWidth="1"/>
    <col min="2" max="2" width="13.7109375" customWidth="1"/>
    <col min="3" max="3" width="15.85546875" style="41" customWidth="1"/>
    <col min="4" max="4" width="53.28515625" customWidth="1"/>
    <col min="5" max="5" width="29.140625" style="4" customWidth="1"/>
    <col min="6" max="6" width="13.85546875" style="38" customWidth="1"/>
    <col min="7" max="7" width="39" customWidth="1"/>
    <col min="8" max="8" width="16.5703125" style="1" customWidth="1"/>
    <col min="9" max="9" width="20.42578125" customWidth="1"/>
    <col min="10" max="10" width="20" customWidth="1"/>
    <col min="11" max="12" width="12" customWidth="1"/>
    <col min="13" max="13" width="14.85546875" style="41" customWidth="1"/>
    <col min="14" max="14" width="91.28515625" customWidth="1"/>
    <col min="15" max="15" width="22.42578125" style="78" customWidth="1"/>
    <col min="16" max="16" width="23.7109375" style="78" customWidth="1"/>
    <col min="18" max="18" width="13.7109375" bestFit="1" customWidth="1"/>
  </cols>
  <sheetData>
    <row r="1" spans="1:16" x14ac:dyDescent="0.25">
      <c r="A1" s="440" t="s">
        <v>17</v>
      </c>
      <c r="B1" s="440"/>
      <c r="C1" s="440"/>
      <c r="D1" s="440"/>
      <c r="E1" s="440"/>
      <c r="F1" s="440"/>
      <c r="G1" s="440"/>
      <c r="H1" s="440"/>
      <c r="I1" s="440"/>
      <c r="J1" s="440"/>
      <c r="K1" s="440"/>
      <c r="L1" s="440"/>
      <c r="M1" s="440"/>
      <c r="N1" s="440"/>
      <c r="O1" s="440"/>
      <c r="P1" s="440"/>
    </row>
    <row r="2" spans="1:16" ht="5.0999999999999996" customHeight="1" x14ac:dyDescent="0.25">
      <c r="O2"/>
      <c r="P2"/>
    </row>
    <row r="3" spans="1:16" x14ac:dyDescent="0.25">
      <c r="A3" s="519" t="s">
        <v>11</v>
      </c>
      <c r="B3" s="519" t="s">
        <v>16</v>
      </c>
      <c r="C3" s="523" t="s">
        <v>0</v>
      </c>
      <c r="D3" s="519" t="s">
        <v>1</v>
      </c>
      <c r="E3" s="493" t="s">
        <v>2</v>
      </c>
      <c r="F3" s="520" t="s">
        <v>3</v>
      </c>
      <c r="G3" s="520"/>
      <c r="H3" s="519" t="s">
        <v>4</v>
      </c>
      <c r="I3" s="519" t="s">
        <v>5</v>
      </c>
      <c r="J3" s="519" t="s">
        <v>6</v>
      </c>
      <c r="K3" s="517" t="s">
        <v>12</v>
      </c>
      <c r="L3" s="517" t="s">
        <v>13</v>
      </c>
      <c r="M3" s="519" t="s">
        <v>7</v>
      </c>
      <c r="N3" s="519"/>
      <c r="O3" s="521" t="s">
        <v>14</v>
      </c>
      <c r="P3" s="521" t="s">
        <v>15</v>
      </c>
    </row>
    <row r="4" spans="1:16" x14ac:dyDescent="0.25">
      <c r="A4" s="519"/>
      <c r="B4" s="519"/>
      <c r="C4" s="523"/>
      <c r="D4" s="519"/>
      <c r="E4" s="493"/>
      <c r="F4" s="39" t="s">
        <v>8</v>
      </c>
      <c r="G4" s="3" t="s">
        <v>9</v>
      </c>
      <c r="H4" s="519"/>
      <c r="I4" s="519"/>
      <c r="J4" s="519"/>
      <c r="K4" s="518"/>
      <c r="L4" s="518"/>
      <c r="M4" s="42" t="s">
        <v>10</v>
      </c>
      <c r="N4" s="24" t="s">
        <v>9</v>
      </c>
      <c r="O4" s="522"/>
      <c r="P4" s="522"/>
    </row>
    <row r="5" spans="1:16" ht="105" x14ac:dyDescent="0.25">
      <c r="A5" s="499" t="s">
        <v>71</v>
      </c>
      <c r="B5" s="502" t="s">
        <v>67</v>
      </c>
      <c r="C5" s="12" t="s">
        <v>36</v>
      </c>
      <c r="D5" s="165" t="s">
        <v>150</v>
      </c>
      <c r="E5" s="151">
        <v>22367213.699999999</v>
      </c>
      <c r="F5" s="96" t="s">
        <v>72</v>
      </c>
      <c r="G5" s="96" t="s">
        <v>143</v>
      </c>
      <c r="H5" s="96" t="s">
        <v>100</v>
      </c>
      <c r="I5" s="126"/>
      <c r="J5" s="262"/>
      <c r="K5" s="98">
        <v>3</v>
      </c>
      <c r="L5" s="166">
        <v>4</v>
      </c>
      <c r="M5" s="12" t="s">
        <v>129</v>
      </c>
      <c r="N5" s="12" t="s">
        <v>130</v>
      </c>
      <c r="O5" s="220">
        <f>P5*85%</f>
        <v>19012131.645</v>
      </c>
      <c r="P5" s="221">
        <f>E5</f>
        <v>22367213.699999999</v>
      </c>
    </row>
    <row r="6" spans="1:16" ht="105" x14ac:dyDescent="0.25">
      <c r="A6" s="500"/>
      <c r="B6" s="502"/>
      <c r="C6" s="12" t="s">
        <v>36</v>
      </c>
      <c r="D6" s="165" t="s">
        <v>150</v>
      </c>
      <c r="E6" s="151">
        <v>22367213.699999999</v>
      </c>
      <c r="F6" s="96" t="s">
        <v>216</v>
      </c>
      <c r="G6" s="96" t="s">
        <v>73</v>
      </c>
      <c r="H6" s="96" t="s">
        <v>100</v>
      </c>
      <c r="I6" s="152">
        <v>3</v>
      </c>
      <c r="J6" s="137">
        <v>2021</v>
      </c>
      <c r="K6" s="23"/>
      <c r="L6" s="166">
        <v>5</v>
      </c>
      <c r="M6" s="12" t="s">
        <v>129</v>
      </c>
      <c r="N6" s="12" t="s">
        <v>130</v>
      </c>
      <c r="O6" s="220">
        <f>P6*85%</f>
        <v>19012131.645</v>
      </c>
      <c r="P6" s="221">
        <f t="shared" ref="P6:P12" si="0">E6</f>
        <v>22367213.699999999</v>
      </c>
    </row>
    <row r="7" spans="1:16" ht="105" x14ac:dyDescent="0.25">
      <c r="A7" s="500"/>
      <c r="B7" s="502"/>
      <c r="C7" s="12" t="s">
        <v>159</v>
      </c>
      <c r="D7" s="165" t="s">
        <v>150</v>
      </c>
      <c r="E7" s="167">
        <v>6308701.2999999998</v>
      </c>
      <c r="F7" s="96" t="s">
        <v>72</v>
      </c>
      <c r="G7" s="96" t="s">
        <v>143</v>
      </c>
      <c r="H7" s="96" t="s">
        <v>100</v>
      </c>
      <c r="I7" s="231"/>
      <c r="J7" s="127"/>
      <c r="K7" s="98">
        <v>3</v>
      </c>
      <c r="L7" s="166">
        <v>4</v>
      </c>
      <c r="M7" s="12" t="s">
        <v>129</v>
      </c>
      <c r="N7" s="12" t="s">
        <v>130</v>
      </c>
      <c r="O7" s="220">
        <f>P7*54.51%</f>
        <v>3438873.0786299999</v>
      </c>
      <c r="P7" s="221">
        <f t="shared" si="0"/>
        <v>6308701.2999999998</v>
      </c>
    </row>
    <row r="8" spans="1:16" ht="105" x14ac:dyDescent="0.25">
      <c r="A8" s="500"/>
      <c r="B8" s="502"/>
      <c r="C8" s="12" t="s">
        <v>159</v>
      </c>
      <c r="D8" s="165" t="s">
        <v>150</v>
      </c>
      <c r="E8" s="167">
        <v>6308701.2999999998</v>
      </c>
      <c r="F8" s="96" t="s">
        <v>216</v>
      </c>
      <c r="G8" s="96" t="s">
        <v>73</v>
      </c>
      <c r="H8" s="96" t="s">
        <v>100</v>
      </c>
      <c r="I8" s="152">
        <v>3</v>
      </c>
      <c r="J8" s="137">
        <v>2021</v>
      </c>
      <c r="K8" s="23"/>
      <c r="L8" s="166">
        <v>5</v>
      </c>
      <c r="M8" s="12" t="s">
        <v>129</v>
      </c>
      <c r="N8" s="12" t="s">
        <v>130</v>
      </c>
      <c r="O8" s="220">
        <f>P8*54.51%</f>
        <v>3438873.0786299999</v>
      </c>
      <c r="P8" s="221">
        <f t="shared" si="0"/>
        <v>6308701.2999999998</v>
      </c>
    </row>
    <row r="9" spans="1:16" ht="60" x14ac:dyDescent="0.25">
      <c r="A9" s="500"/>
      <c r="B9" s="502"/>
      <c r="C9" s="12" t="s">
        <v>36</v>
      </c>
      <c r="D9" s="168" t="s">
        <v>124</v>
      </c>
      <c r="E9" s="151">
        <v>14040000</v>
      </c>
      <c r="F9" s="96" t="s">
        <v>218</v>
      </c>
      <c r="G9" s="96" t="s">
        <v>303</v>
      </c>
      <c r="H9" s="96" t="s">
        <v>100</v>
      </c>
      <c r="I9" s="23"/>
      <c r="J9" s="23"/>
      <c r="K9" s="152">
        <v>6</v>
      </c>
      <c r="L9" s="104">
        <v>6</v>
      </c>
      <c r="M9" s="14">
        <v>139</v>
      </c>
      <c r="N9" s="12" t="s">
        <v>80</v>
      </c>
      <c r="O9" s="220">
        <f>P9*85%</f>
        <v>11934000</v>
      </c>
      <c r="P9" s="221">
        <f t="shared" si="0"/>
        <v>14040000</v>
      </c>
    </row>
    <row r="10" spans="1:16" ht="60" x14ac:dyDescent="0.25">
      <c r="A10" s="500"/>
      <c r="B10" s="502"/>
      <c r="C10" s="12" t="s">
        <v>36</v>
      </c>
      <c r="D10" s="168" t="s">
        <v>124</v>
      </c>
      <c r="E10" s="151">
        <v>14040000</v>
      </c>
      <c r="F10" s="96" t="s">
        <v>217</v>
      </c>
      <c r="G10" s="96" t="s">
        <v>304</v>
      </c>
      <c r="H10" s="96" t="s">
        <v>100</v>
      </c>
      <c r="I10" s="104">
        <v>6</v>
      </c>
      <c r="J10" s="117">
        <v>2021</v>
      </c>
      <c r="K10" s="23"/>
      <c r="L10" s="104">
        <v>6</v>
      </c>
      <c r="M10" s="14">
        <v>139</v>
      </c>
      <c r="N10" s="12" t="s">
        <v>80</v>
      </c>
      <c r="O10" s="220">
        <f>P10*85%</f>
        <v>11934000</v>
      </c>
      <c r="P10" s="221">
        <f t="shared" si="0"/>
        <v>14040000</v>
      </c>
    </row>
    <row r="11" spans="1:16" ht="60" x14ac:dyDescent="0.25">
      <c r="A11" s="500"/>
      <c r="B11" s="502"/>
      <c r="C11" s="12" t="s">
        <v>159</v>
      </c>
      <c r="D11" s="168" t="s">
        <v>124</v>
      </c>
      <c r="E11" s="151">
        <v>3960000</v>
      </c>
      <c r="F11" s="96" t="s">
        <v>218</v>
      </c>
      <c r="G11" s="96" t="s">
        <v>303</v>
      </c>
      <c r="H11" s="96" t="s">
        <v>70</v>
      </c>
      <c r="I11" s="23"/>
      <c r="J11" s="23"/>
      <c r="K11" s="152">
        <v>6</v>
      </c>
      <c r="L11" s="104">
        <v>6</v>
      </c>
      <c r="M11" s="14">
        <v>139</v>
      </c>
      <c r="N11" s="12" t="s">
        <v>80</v>
      </c>
      <c r="O11" s="220">
        <f>P11*54.51%</f>
        <v>2158596</v>
      </c>
      <c r="P11" s="221">
        <f t="shared" si="0"/>
        <v>3960000</v>
      </c>
    </row>
    <row r="12" spans="1:16" ht="60.75" thickBot="1" x14ac:dyDescent="0.3">
      <c r="A12" s="500"/>
      <c r="B12" s="503"/>
      <c r="C12" s="12" t="s">
        <v>159</v>
      </c>
      <c r="D12" s="168" t="s">
        <v>124</v>
      </c>
      <c r="E12" s="151">
        <v>3960000</v>
      </c>
      <c r="F12" s="96" t="s">
        <v>217</v>
      </c>
      <c r="G12" s="96" t="s">
        <v>304</v>
      </c>
      <c r="H12" s="96" t="s">
        <v>100</v>
      </c>
      <c r="I12" s="159">
        <v>6</v>
      </c>
      <c r="J12" s="117">
        <v>2021</v>
      </c>
      <c r="K12" s="29"/>
      <c r="L12" s="159">
        <v>6</v>
      </c>
      <c r="M12" s="14">
        <v>139</v>
      </c>
      <c r="N12" s="12" t="s">
        <v>80</v>
      </c>
      <c r="O12" s="222">
        <f>P12*54.51%</f>
        <v>2158596</v>
      </c>
      <c r="P12" s="223">
        <f t="shared" si="0"/>
        <v>3960000</v>
      </c>
    </row>
    <row r="13" spans="1:16" ht="90.75" thickTop="1" x14ac:dyDescent="0.25">
      <c r="A13" s="500"/>
      <c r="B13" s="504" t="s">
        <v>74</v>
      </c>
      <c r="C13" s="15" t="s">
        <v>36</v>
      </c>
      <c r="D13" s="169" t="s">
        <v>234</v>
      </c>
      <c r="E13" s="170">
        <v>1948500</v>
      </c>
      <c r="F13" s="133" t="s">
        <v>72</v>
      </c>
      <c r="G13" s="133" t="s">
        <v>76</v>
      </c>
      <c r="H13" s="133" t="s">
        <v>100</v>
      </c>
      <c r="I13" s="70"/>
      <c r="J13" s="70"/>
      <c r="K13" s="176">
        <v>1</v>
      </c>
      <c r="L13" s="103">
        <v>1</v>
      </c>
      <c r="M13" s="15">
        <v>142</v>
      </c>
      <c r="N13" s="15" t="s">
        <v>83</v>
      </c>
      <c r="O13" s="224">
        <f>P13*85%</f>
        <v>1656225</v>
      </c>
      <c r="P13" s="225">
        <v>1948500</v>
      </c>
    </row>
    <row r="14" spans="1:16" ht="90" x14ac:dyDescent="0.25">
      <c r="A14" s="500"/>
      <c r="B14" s="505"/>
      <c r="C14" s="12" t="s">
        <v>36</v>
      </c>
      <c r="D14" s="171" t="s">
        <v>234</v>
      </c>
      <c r="E14" s="151">
        <v>1948500</v>
      </c>
      <c r="F14" s="96" t="s">
        <v>216</v>
      </c>
      <c r="G14" s="96" t="s">
        <v>73</v>
      </c>
      <c r="H14" s="96" t="s">
        <v>70</v>
      </c>
      <c r="I14" s="102">
        <v>2</v>
      </c>
      <c r="J14" s="113">
        <v>2021</v>
      </c>
      <c r="K14" s="31"/>
      <c r="L14" s="104">
        <v>3</v>
      </c>
      <c r="M14" s="12">
        <v>142</v>
      </c>
      <c r="N14" s="12" t="s">
        <v>83</v>
      </c>
      <c r="O14" s="224">
        <f>P14*85%</f>
        <v>1656225</v>
      </c>
      <c r="P14" s="221">
        <v>1948500</v>
      </c>
    </row>
    <row r="15" spans="1:16" ht="90" x14ac:dyDescent="0.25">
      <c r="A15" s="500"/>
      <c r="B15" s="505"/>
      <c r="C15" s="12" t="s">
        <v>159</v>
      </c>
      <c r="D15" s="172" t="s">
        <v>234</v>
      </c>
      <c r="E15" s="151">
        <v>551500</v>
      </c>
      <c r="F15" s="96" t="s">
        <v>72</v>
      </c>
      <c r="G15" s="96" t="s">
        <v>76</v>
      </c>
      <c r="H15" s="96" t="s">
        <v>70</v>
      </c>
      <c r="I15" s="31"/>
      <c r="J15" s="31"/>
      <c r="K15" s="104">
        <v>1</v>
      </c>
      <c r="L15" s="104">
        <v>1</v>
      </c>
      <c r="M15" s="12">
        <v>142</v>
      </c>
      <c r="N15" s="12" t="s">
        <v>83</v>
      </c>
      <c r="O15" s="220">
        <f>P15*54.51%</f>
        <v>300622.65000000002</v>
      </c>
      <c r="P15" s="221">
        <v>551500</v>
      </c>
    </row>
    <row r="16" spans="1:16" ht="90.75" thickBot="1" x14ac:dyDescent="0.3">
      <c r="A16" s="500"/>
      <c r="B16" s="506"/>
      <c r="C16" s="12" t="s">
        <v>159</v>
      </c>
      <c r="D16" s="173" t="s">
        <v>234</v>
      </c>
      <c r="E16" s="151">
        <v>551500</v>
      </c>
      <c r="F16" s="96" t="s">
        <v>216</v>
      </c>
      <c r="G16" s="96" t="s">
        <v>73</v>
      </c>
      <c r="H16" s="174" t="s">
        <v>70</v>
      </c>
      <c r="I16" s="114">
        <v>2</v>
      </c>
      <c r="J16" s="115">
        <v>2021</v>
      </c>
      <c r="K16" s="71"/>
      <c r="L16" s="159">
        <v>3</v>
      </c>
      <c r="M16" s="16">
        <v>142</v>
      </c>
      <c r="N16" s="16" t="s">
        <v>83</v>
      </c>
      <c r="O16" s="222">
        <f>P16*54.51%</f>
        <v>300622.65000000002</v>
      </c>
      <c r="P16" s="223">
        <v>551500</v>
      </c>
    </row>
    <row r="17" spans="1:16" ht="51.75" thickTop="1" x14ac:dyDescent="0.25">
      <c r="A17" s="500"/>
      <c r="B17" s="504" t="s">
        <v>63</v>
      </c>
      <c r="C17" s="15" t="s">
        <v>36</v>
      </c>
      <c r="D17" s="175" t="s">
        <v>228</v>
      </c>
      <c r="E17" s="170">
        <v>7098000</v>
      </c>
      <c r="F17" s="133" t="s">
        <v>72</v>
      </c>
      <c r="G17" s="133" t="s">
        <v>76</v>
      </c>
      <c r="H17" s="133" t="s">
        <v>70</v>
      </c>
      <c r="I17" s="76"/>
      <c r="J17" s="124"/>
      <c r="K17" s="102">
        <v>2</v>
      </c>
      <c r="L17" s="176">
        <v>4</v>
      </c>
      <c r="M17" s="12" t="s">
        <v>251</v>
      </c>
      <c r="N17" s="18" t="s">
        <v>252</v>
      </c>
      <c r="O17" s="224">
        <f>P17*85%</f>
        <v>6033300</v>
      </c>
      <c r="P17" s="225">
        <f>E17</f>
        <v>7098000</v>
      </c>
    </row>
    <row r="18" spans="1:16" ht="51" x14ac:dyDescent="0.25">
      <c r="A18" s="500"/>
      <c r="B18" s="505"/>
      <c r="C18" s="12" t="s">
        <v>36</v>
      </c>
      <c r="D18" s="175" t="s">
        <v>229</v>
      </c>
      <c r="E18" s="151">
        <v>7098000</v>
      </c>
      <c r="F18" s="96" t="s">
        <v>216</v>
      </c>
      <c r="G18" s="96" t="s">
        <v>73</v>
      </c>
      <c r="H18" s="96" t="s">
        <v>70</v>
      </c>
      <c r="I18" s="102">
        <v>1</v>
      </c>
      <c r="J18" s="113">
        <v>2021</v>
      </c>
      <c r="K18" s="72"/>
      <c r="L18" s="102">
        <v>6</v>
      </c>
      <c r="M18" s="12" t="s">
        <v>251</v>
      </c>
      <c r="N18" s="18" t="s">
        <v>252</v>
      </c>
      <c r="O18" s="224">
        <f>P18*85%</f>
        <v>6033300</v>
      </c>
      <c r="P18" s="225">
        <f t="shared" ref="P18:P20" si="1">E18</f>
        <v>7098000</v>
      </c>
    </row>
    <row r="19" spans="1:16" ht="51" x14ac:dyDescent="0.25">
      <c r="A19" s="500"/>
      <c r="B19" s="505"/>
      <c r="C19" s="12" t="s">
        <v>159</v>
      </c>
      <c r="D19" s="175" t="s">
        <v>229</v>
      </c>
      <c r="E19" s="151">
        <v>2002000</v>
      </c>
      <c r="F19" s="96" t="s">
        <v>72</v>
      </c>
      <c r="G19" s="96" t="s">
        <v>76</v>
      </c>
      <c r="H19" s="96" t="s">
        <v>70</v>
      </c>
      <c r="I19" s="123"/>
      <c r="J19" s="31"/>
      <c r="K19" s="102">
        <v>2</v>
      </c>
      <c r="L19" s="102">
        <v>4</v>
      </c>
      <c r="M19" s="12" t="s">
        <v>251</v>
      </c>
      <c r="N19" s="18" t="s">
        <v>252</v>
      </c>
      <c r="O19" s="220">
        <f>P19*54.51%</f>
        <v>1091290.2</v>
      </c>
      <c r="P19" s="225">
        <f t="shared" si="1"/>
        <v>2002000</v>
      </c>
    </row>
    <row r="20" spans="1:16" ht="51.75" thickBot="1" x14ac:dyDescent="0.3">
      <c r="A20" s="500"/>
      <c r="B20" s="507"/>
      <c r="C20" s="12" t="s">
        <v>159</v>
      </c>
      <c r="D20" s="177" t="s">
        <v>229</v>
      </c>
      <c r="E20" s="178">
        <v>2002000</v>
      </c>
      <c r="F20" s="179" t="s">
        <v>216</v>
      </c>
      <c r="G20" s="179" t="s">
        <v>73</v>
      </c>
      <c r="H20" s="179" t="s">
        <v>70</v>
      </c>
      <c r="I20" s="102">
        <v>1</v>
      </c>
      <c r="J20" s="116">
        <v>2021</v>
      </c>
      <c r="K20" s="73"/>
      <c r="L20" s="180">
        <v>6</v>
      </c>
      <c r="M20" s="12" t="s">
        <v>251</v>
      </c>
      <c r="N20" s="18" t="s">
        <v>252</v>
      </c>
      <c r="O20" s="222">
        <f>P20*54.51%</f>
        <v>1091290.2</v>
      </c>
      <c r="P20" s="223">
        <f t="shared" si="1"/>
        <v>2002000</v>
      </c>
    </row>
    <row r="21" spans="1:16" ht="45.75" thickTop="1" x14ac:dyDescent="0.25">
      <c r="A21" s="500"/>
      <c r="B21" s="508" t="s">
        <v>68</v>
      </c>
      <c r="C21" s="15" t="s">
        <v>36</v>
      </c>
      <c r="D21" s="181" t="s">
        <v>151</v>
      </c>
      <c r="E21" s="157">
        <v>15423786</v>
      </c>
      <c r="F21" s="118" t="s">
        <v>72</v>
      </c>
      <c r="G21" s="118" t="s">
        <v>76</v>
      </c>
      <c r="H21" s="118" t="s">
        <v>70</v>
      </c>
      <c r="I21" s="153"/>
      <c r="J21" s="153"/>
      <c r="K21" s="103">
        <v>1</v>
      </c>
      <c r="L21" s="176">
        <v>3</v>
      </c>
      <c r="M21" s="19">
        <v>162</v>
      </c>
      <c r="N21" s="15" t="s">
        <v>84</v>
      </c>
      <c r="O21" s="224">
        <f>P21*85%</f>
        <v>13110218.1</v>
      </c>
      <c r="P21" s="225">
        <f>E21</f>
        <v>15423786</v>
      </c>
    </row>
    <row r="22" spans="1:16" ht="45" x14ac:dyDescent="0.25">
      <c r="A22" s="500"/>
      <c r="B22" s="509"/>
      <c r="C22" s="12" t="s">
        <v>36</v>
      </c>
      <c r="D22" s="175" t="s">
        <v>151</v>
      </c>
      <c r="E22" s="151">
        <v>15423786</v>
      </c>
      <c r="F22" s="96" t="s">
        <v>216</v>
      </c>
      <c r="G22" s="96" t="s">
        <v>73</v>
      </c>
      <c r="H22" s="96" t="s">
        <v>70</v>
      </c>
      <c r="I22" s="152">
        <v>2</v>
      </c>
      <c r="J22" s="113">
        <v>2021</v>
      </c>
      <c r="K22" s="23"/>
      <c r="L22" s="102">
        <v>8</v>
      </c>
      <c r="M22" s="14">
        <v>162</v>
      </c>
      <c r="N22" s="12" t="s">
        <v>84</v>
      </c>
      <c r="O22" s="220">
        <f>P22*85%</f>
        <v>13110218.1</v>
      </c>
      <c r="P22" s="225">
        <f t="shared" ref="P22:P23" si="2">E22</f>
        <v>15423786</v>
      </c>
    </row>
    <row r="23" spans="1:16" ht="45" x14ac:dyDescent="0.25">
      <c r="A23" s="500"/>
      <c r="B23" s="509"/>
      <c r="C23" s="12" t="s">
        <v>159</v>
      </c>
      <c r="D23" s="175" t="s">
        <v>151</v>
      </c>
      <c r="E23" s="151">
        <v>4350299</v>
      </c>
      <c r="F23" s="96" t="s">
        <v>72</v>
      </c>
      <c r="G23" s="96" t="s">
        <v>76</v>
      </c>
      <c r="H23" s="96" t="s">
        <v>100</v>
      </c>
      <c r="I23" s="23"/>
      <c r="J23" s="23"/>
      <c r="K23" s="104">
        <v>1</v>
      </c>
      <c r="L23" s="102">
        <v>3</v>
      </c>
      <c r="M23" s="14">
        <v>162</v>
      </c>
      <c r="N23" s="12" t="s">
        <v>84</v>
      </c>
      <c r="O23" s="220">
        <f>P23*54.51%</f>
        <v>2371347.9849</v>
      </c>
      <c r="P23" s="225">
        <f t="shared" si="2"/>
        <v>4350299</v>
      </c>
    </row>
    <row r="24" spans="1:16" ht="45.75" thickBot="1" x14ac:dyDescent="0.3">
      <c r="A24" s="500"/>
      <c r="B24" s="510"/>
      <c r="C24" s="12" t="s">
        <v>159</v>
      </c>
      <c r="D24" s="182" t="s">
        <v>151</v>
      </c>
      <c r="E24" s="151">
        <v>4350299</v>
      </c>
      <c r="F24" s="96" t="s">
        <v>216</v>
      </c>
      <c r="G24" s="179" t="s">
        <v>73</v>
      </c>
      <c r="H24" s="179" t="s">
        <v>70</v>
      </c>
      <c r="I24" s="154">
        <v>2</v>
      </c>
      <c r="J24" s="113">
        <v>2021</v>
      </c>
      <c r="K24" s="64"/>
      <c r="L24" s="114">
        <v>8</v>
      </c>
      <c r="M24" s="20">
        <v>162</v>
      </c>
      <c r="N24" s="16" t="s">
        <v>84</v>
      </c>
      <c r="O24" s="222">
        <f>P24*54.51%</f>
        <v>2371347.9849</v>
      </c>
      <c r="P24" s="225">
        <f>E24</f>
        <v>4350299</v>
      </c>
    </row>
    <row r="25" spans="1:16" ht="45.75" thickTop="1" x14ac:dyDescent="0.25">
      <c r="A25" s="500"/>
      <c r="B25" s="504" t="s">
        <v>37</v>
      </c>
      <c r="C25" s="15" t="s">
        <v>36</v>
      </c>
      <c r="D25" s="184" t="s">
        <v>231</v>
      </c>
      <c r="E25" s="185">
        <v>1831590</v>
      </c>
      <c r="F25" s="133" t="s">
        <v>72</v>
      </c>
      <c r="G25" s="133" t="s">
        <v>76</v>
      </c>
      <c r="H25" s="133" t="s">
        <v>100</v>
      </c>
      <c r="I25" s="153"/>
      <c r="J25" s="153"/>
      <c r="K25" s="103">
        <v>1</v>
      </c>
      <c r="L25" s="103">
        <v>1</v>
      </c>
      <c r="M25" s="19">
        <v>157</v>
      </c>
      <c r="N25" s="15" t="s">
        <v>85</v>
      </c>
      <c r="O25" s="224">
        <f>P25*85%</f>
        <v>1556851.5</v>
      </c>
      <c r="P25" s="225">
        <f>E25</f>
        <v>1831590</v>
      </c>
    </row>
    <row r="26" spans="1:16" ht="45" x14ac:dyDescent="0.25">
      <c r="A26" s="500"/>
      <c r="B26" s="505"/>
      <c r="C26" s="12" t="s">
        <v>36</v>
      </c>
      <c r="D26" s="175" t="s">
        <v>231</v>
      </c>
      <c r="E26" s="151">
        <v>1831590</v>
      </c>
      <c r="F26" s="96" t="s">
        <v>216</v>
      </c>
      <c r="G26" s="96" t="s">
        <v>73</v>
      </c>
      <c r="H26" s="96" t="s">
        <v>100</v>
      </c>
      <c r="I26" s="152">
        <v>0</v>
      </c>
      <c r="J26" s="137">
        <v>2021</v>
      </c>
      <c r="K26" s="23"/>
      <c r="L26" s="104">
        <v>4</v>
      </c>
      <c r="M26" s="14">
        <v>157</v>
      </c>
      <c r="N26" s="12" t="s">
        <v>85</v>
      </c>
      <c r="O26" s="224">
        <f>P26*85%</f>
        <v>1556851.5</v>
      </c>
      <c r="P26" s="225">
        <f t="shared" ref="P26:P27" si="3">E26</f>
        <v>1831590</v>
      </c>
    </row>
    <row r="27" spans="1:16" ht="60" x14ac:dyDescent="0.25">
      <c r="A27" s="500"/>
      <c r="B27" s="505"/>
      <c r="C27" s="12" t="s">
        <v>159</v>
      </c>
      <c r="D27" s="175" t="s">
        <v>231</v>
      </c>
      <c r="E27" s="151">
        <v>518410</v>
      </c>
      <c r="F27" s="96" t="s">
        <v>72</v>
      </c>
      <c r="G27" s="96" t="s">
        <v>18</v>
      </c>
      <c r="H27" s="96" t="s">
        <v>100</v>
      </c>
      <c r="I27" s="23"/>
      <c r="J27" s="62"/>
      <c r="K27" s="104">
        <v>1</v>
      </c>
      <c r="L27" s="104">
        <v>1</v>
      </c>
      <c r="M27" s="14">
        <v>157</v>
      </c>
      <c r="N27" s="12" t="s">
        <v>85</v>
      </c>
      <c r="O27" s="220">
        <f>P27*54.51%</f>
        <v>282585.29100000003</v>
      </c>
      <c r="P27" s="225">
        <f t="shared" si="3"/>
        <v>518410</v>
      </c>
    </row>
    <row r="28" spans="1:16" ht="45.75" thickBot="1" x14ac:dyDescent="0.3">
      <c r="A28" s="500"/>
      <c r="B28" s="506"/>
      <c r="C28" s="12" t="s">
        <v>159</v>
      </c>
      <c r="D28" s="182" t="s">
        <v>231</v>
      </c>
      <c r="E28" s="151">
        <v>518410</v>
      </c>
      <c r="F28" s="179" t="s">
        <v>216</v>
      </c>
      <c r="G28" s="179" t="s">
        <v>73</v>
      </c>
      <c r="H28" s="179" t="s">
        <v>100</v>
      </c>
      <c r="I28" s="152">
        <v>0</v>
      </c>
      <c r="J28" s="155">
        <v>2021</v>
      </c>
      <c r="K28" s="64"/>
      <c r="L28" s="183">
        <v>4</v>
      </c>
      <c r="M28" s="20">
        <v>157</v>
      </c>
      <c r="N28" s="16" t="s">
        <v>85</v>
      </c>
      <c r="O28" s="222">
        <f>P28*54.51%</f>
        <v>282585.29100000003</v>
      </c>
      <c r="P28" s="223">
        <f t="shared" ref="P28:P32" si="4">E28</f>
        <v>518410</v>
      </c>
    </row>
    <row r="29" spans="1:16" ht="120.75" thickTop="1" x14ac:dyDescent="0.25">
      <c r="A29" s="500"/>
      <c r="B29" s="504" t="s">
        <v>75</v>
      </c>
      <c r="C29" s="15" t="s">
        <v>36</v>
      </c>
      <c r="D29" s="184" t="s">
        <v>232</v>
      </c>
      <c r="E29" s="186">
        <v>65937240</v>
      </c>
      <c r="F29" s="187" t="s">
        <v>72</v>
      </c>
      <c r="G29" s="187" t="s">
        <v>76</v>
      </c>
      <c r="H29" s="133" t="s">
        <v>100</v>
      </c>
      <c r="I29" s="111"/>
      <c r="J29" s="49"/>
      <c r="K29" s="103">
        <v>3</v>
      </c>
      <c r="L29" s="103">
        <v>8</v>
      </c>
      <c r="M29" s="15" t="s">
        <v>131</v>
      </c>
      <c r="N29" s="268" t="s">
        <v>132</v>
      </c>
      <c r="O29" s="224">
        <f>P29*85%</f>
        <v>56046654</v>
      </c>
      <c r="P29" s="225">
        <f t="shared" si="4"/>
        <v>65937240</v>
      </c>
    </row>
    <row r="30" spans="1:16" ht="120" x14ac:dyDescent="0.25">
      <c r="A30" s="500"/>
      <c r="B30" s="505"/>
      <c r="C30" s="12" t="s">
        <v>36</v>
      </c>
      <c r="D30" s="175" t="s">
        <v>232</v>
      </c>
      <c r="E30" s="188">
        <v>65937240</v>
      </c>
      <c r="F30" s="96" t="s">
        <v>216</v>
      </c>
      <c r="G30" s="187" t="s">
        <v>73</v>
      </c>
      <c r="H30" s="96" t="s">
        <v>100</v>
      </c>
      <c r="I30" s="98">
        <v>0</v>
      </c>
      <c r="J30" s="100">
        <v>2021</v>
      </c>
      <c r="K30" s="68"/>
      <c r="L30" s="189">
        <v>17</v>
      </c>
      <c r="M30" s="12" t="s">
        <v>131</v>
      </c>
      <c r="N30" s="269" t="s">
        <v>132</v>
      </c>
      <c r="O30" s="224">
        <f>P30*85%</f>
        <v>56046654</v>
      </c>
      <c r="P30" s="225">
        <f t="shared" si="4"/>
        <v>65937240</v>
      </c>
    </row>
    <row r="31" spans="1:16" ht="120" x14ac:dyDescent="0.25">
      <c r="A31" s="500"/>
      <c r="B31" s="505"/>
      <c r="C31" s="12" t="s">
        <v>159</v>
      </c>
      <c r="D31" s="175" t="s">
        <v>232</v>
      </c>
      <c r="E31" s="188">
        <v>18662760</v>
      </c>
      <c r="F31" s="187" t="s">
        <v>72</v>
      </c>
      <c r="G31" s="187" t="s">
        <v>76</v>
      </c>
      <c r="H31" s="96" t="s">
        <v>100</v>
      </c>
      <c r="I31" s="109"/>
      <c r="J31" s="51"/>
      <c r="K31" s="104">
        <v>3</v>
      </c>
      <c r="L31" s="104">
        <v>8</v>
      </c>
      <c r="M31" s="18" t="s">
        <v>131</v>
      </c>
      <c r="N31" s="270" t="s">
        <v>132</v>
      </c>
      <c r="O31" s="220">
        <f>P31*54.51%</f>
        <v>10173070.476</v>
      </c>
      <c r="P31" s="225">
        <f t="shared" si="4"/>
        <v>18662760</v>
      </c>
    </row>
    <row r="32" spans="1:16" ht="120.75" thickBot="1" x14ac:dyDescent="0.3">
      <c r="A32" s="501"/>
      <c r="B32" s="505"/>
      <c r="C32" s="12" t="s">
        <v>159</v>
      </c>
      <c r="D32" s="177" t="s">
        <v>232</v>
      </c>
      <c r="E32" s="188">
        <v>18662760</v>
      </c>
      <c r="F32" s="96" t="s">
        <v>216</v>
      </c>
      <c r="G32" s="187" t="s">
        <v>73</v>
      </c>
      <c r="H32" s="96" t="s">
        <v>70</v>
      </c>
      <c r="I32" s="98">
        <v>0</v>
      </c>
      <c r="J32" s="100">
        <v>2021</v>
      </c>
      <c r="K32" s="68"/>
      <c r="L32" s="189">
        <v>17</v>
      </c>
      <c r="M32" s="18" t="s">
        <v>131</v>
      </c>
      <c r="N32" s="270" t="s">
        <v>132</v>
      </c>
      <c r="O32" s="228">
        <f>P32*54.51%</f>
        <v>10173070.476</v>
      </c>
      <c r="P32" s="223">
        <f t="shared" si="4"/>
        <v>18662760</v>
      </c>
    </row>
    <row r="33" spans="1:16" ht="64.5" thickTop="1" x14ac:dyDescent="0.25">
      <c r="A33" s="511" t="s">
        <v>23</v>
      </c>
      <c r="B33" s="497" t="s">
        <v>25</v>
      </c>
      <c r="C33" s="15" t="s">
        <v>36</v>
      </c>
      <c r="D33" s="181" t="s">
        <v>152</v>
      </c>
      <c r="E33" s="324">
        <v>604137388</v>
      </c>
      <c r="F33" s="133" t="s">
        <v>24</v>
      </c>
      <c r="G33" s="133" t="s">
        <v>144</v>
      </c>
      <c r="H33" s="133" t="s">
        <v>100</v>
      </c>
      <c r="I33" s="156"/>
      <c r="J33" s="49"/>
      <c r="K33" s="103">
        <v>8014</v>
      </c>
      <c r="L33" s="338">
        <v>93853</v>
      </c>
      <c r="M33" s="19">
        <v>134</v>
      </c>
      <c r="N33" s="15" t="s">
        <v>27</v>
      </c>
      <c r="O33" s="342">
        <v>483309910</v>
      </c>
      <c r="P33" s="260">
        <f>E33</f>
        <v>604137388</v>
      </c>
    </row>
    <row r="34" spans="1:16" ht="63.75" x14ac:dyDescent="0.25">
      <c r="A34" s="500"/>
      <c r="B34" s="490"/>
      <c r="C34" s="18" t="s">
        <v>36</v>
      </c>
      <c r="D34" s="175" t="s">
        <v>152</v>
      </c>
      <c r="E34" s="325">
        <v>604137388</v>
      </c>
      <c r="F34" s="96" t="s">
        <v>26</v>
      </c>
      <c r="G34" s="96" t="s">
        <v>145</v>
      </c>
      <c r="H34" s="96" t="s">
        <v>100</v>
      </c>
      <c r="I34" s="340">
        <v>14010</v>
      </c>
      <c r="J34" s="137">
        <v>2021</v>
      </c>
      <c r="K34" s="23"/>
      <c r="L34" s="339">
        <v>23052</v>
      </c>
      <c r="M34" s="14">
        <v>134</v>
      </c>
      <c r="N34" s="18" t="s">
        <v>27</v>
      </c>
      <c r="O34" s="343">
        <f>O33</f>
        <v>483309910</v>
      </c>
      <c r="P34" s="260">
        <f>E34</f>
        <v>604137388</v>
      </c>
    </row>
    <row r="35" spans="1:16" ht="63.75" x14ac:dyDescent="0.25">
      <c r="A35" s="500"/>
      <c r="B35" s="490"/>
      <c r="C35" s="12" t="s">
        <v>159</v>
      </c>
      <c r="D35" s="175" t="s">
        <v>152</v>
      </c>
      <c r="E35" s="322">
        <v>171019987</v>
      </c>
      <c r="F35" s="96" t="s">
        <v>24</v>
      </c>
      <c r="G35" s="96" t="s">
        <v>144</v>
      </c>
      <c r="H35" s="96" t="s">
        <v>100</v>
      </c>
      <c r="I35" s="126"/>
      <c r="J35" s="135"/>
      <c r="K35" s="104">
        <v>2260</v>
      </c>
      <c r="L35" s="340">
        <v>26568</v>
      </c>
      <c r="M35" s="14">
        <v>134</v>
      </c>
      <c r="N35" s="18" t="s">
        <v>27</v>
      </c>
      <c r="O35" s="343">
        <v>87740794</v>
      </c>
      <c r="P35" s="260">
        <f>E35</f>
        <v>171019987</v>
      </c>
    </row>
    <row r="36" spans="1:16" ht="63.75" x14ac:dyDescent="0.25">
      <c r="A36" s="500"/>
      <c r="B36" s="490"/>
      <c r="C36" s="12" t="s">
        <v>159</v>
      </c>
      <c r="D36" s="177" t="s">
        <v>152</v>
      </c>
      <c r="E36" s="323">
        <v>171019987</v>
      </c>
      <c r="F36" s="174" t="s">
        <v>26</v>
      </c>
      <c r="G36" s="174" t="s">
        <v>145</v>
      </c>
      <c r="H36" s="174" t="s">
        <v>100</v>
      </c>
      <c r="I36" s="340">
        <v>3966</v>
      </c>
      <c r="J36" s="117">
        <v>2021</v>
      </c>
      <c r="K36" s="29"/>
      <c r="L36" s="340">
        <v>6526</v>
      </c>
      <c r="M36" s="35">
        <v>134</v>
      </c>
      <c r="N36" s="27" t="s">
        <v>27</v>
      </c>
      <c r="O36" s="344">
        <f>O35</f>
        <v>87740794</v>
      </c>
      <c r="P36" s="260">
        <f t="shared" ref="P36:P37" si="5">E36</f>
        <v>171019987</v>
      </c>
    </row>
    <row r="37" spans="1:16" ht="63.75" x14ac:dyDescent="0.25">
      <c r="A37" s="500"/>
      <c r="B37" s="490"/>
      <c r="C37" s="118" t="s">
        <v>36</v>
      </c>
      <c r="D37" s="177" t="s">
        <v>152</v>
      </c>
      <c r="E37" s="325">
        <f>ROUND(E33*50%,0)</f>
        <v>302068694</v>
      </c>
      <c r="F37" s="96" t="s">
        <v>253</v>
      </c>
      <c r="G37" s="174" t="s">
        <v>254</v>
      </c>
      <c r="H37" s="174" t="s">
        <v>100</v>
      </c>
      <c r="I37" s="163"/>
      <c r="J37" s="29"/>
      <c r="K37" s="159">
        <v>4007</v>
      </c>
      <c r="L37" s="340">
        <f>ROUND('[3]Προτεραιότητα 2'!L4*('[3]Προτεραιότητα 2'!Z3/'[3]Προτεραιότητα 2'!W3),0)</f>
        <v>46926</v>
      </c>
      <c r="M37" s="206">
        <v>134</v>
      </c>
      <c r="N37" s="96" t="s">
        <v>27</v>
      </c>
      <c r="O37" s="343">
        <f>O33*0.5</f>
        <v>241654955</v>
      </c>
      <c r="P37" s="260">
        <f t="shared" si="5"/>
        <v>302068694</v>
      </c>
    </row>
    <row r="38" spans="1:16" ht="64.5" thickBot="1" x14ac:dyDescent="0.3">
      <c r="A38" s="500"/>
      <c r="B38" s="490"/>
      <c r="C38" s="174" t="s">
        <v>159</v>
      </c>
      <c r="D38" s="177" t="s">
        <v>152</v>
      </c>
      <c r="E38" s="326">
        <f>ROUND(E35*50%,0)</f>
        <v>85509994</v>
      </c>
      <c r="F38" s="246" t="s">
        <v>253</v>
      </c>
      <c r="G38" s="174" t="s">
        <v>254</v>
      </c>
      <c r="H38" s="174" t="s">
        <v>100</v>
      </c>
      <c r="I38" s="230"/>
      <c r="J38" s="29"/>
      <c r="K38" s="159">
        <v>1130</v>
      </c>
      <c r="L38" s="341">
        <v>13284</v>
      </c>
      <c r="M38" s="245">
        <v>134</v>
      </c>
      <c r="N38" s="174" t="s">
        <v>27</v>
      </c>
      <c r="O38" s="344">
        <f>O35*0.5</f>
        <v>43870397</v>
      </c>
      <c r="P38" s="327">
        <f>E38</f>
        <v>85509994</v>
      </c>
    </row>
    <row r="39" spans="1:16" ht="60.75" thickTop="1" x14ac:dyDescent="0.25">
      <c r="A39" s="500"/>
      <c r="B39" s="497" t="s">
        <v>30</v>
      </c>
      <c r="C39" s="15" t="s">
        <v>36</v>
      </c>
      <c r="D39" s="181" t="s">
        <v>153</v>
      </c>
      <c r="E39" s="324">
        <v>52218122</v>
      </c>
      <c r="F39" s="133" t="s">
        <v>35</v>
      </c>
      <c r="G39" s="133" t="s">
        <v>146</v>
      </c>
      <c r="H39" s="133" t="s">
        <v>100</v>
      </c>
      <c r="I39" s="111"/>
      <c r="J39" s="111"/>
      <c r="K39" s="103">
        <v>2553</v>
      </c>
      <c r="L39" s="338">
        <v>15391</v>
      </c>
      <c r="M39" s="19" t="s">
        <v>329</v>
      </c>
      <c r="N39" s="271" t="s">
        <v>331</v>
      </c>
      <c r="O39" s="348">
        <v>41774497</v>
      </c>
      <c r="P39" s="347">
        <f>E39</f>
        <v>52218122</v>
      </c>
    </row>
    <row r="40" spans="1:16" ht="60" x14ac:dyDescent="0.25">
      <c r="A40" s="500"/>
      <c r="B40" s="490"/>
      <c r="C40" s="12" t="s">
        <v>36</v>
      </c>
      <c r="D40" s="175" t="s">
        <v>153</v>
      </c>
      <c r="E40" s="325">
        <f>E39</f>
        <v>52218122</v>
      </c>
      <c r="F40" s="96" t="s">
        <v>219</v>
      </c>
      <c r="G40" s="96" t="s">
        <v>235</v>
      </c>
      <c r="H40" s="96" t="s">
        <v>100</v>
      </c>
      <c r="I40" s="340">
        <v>3859</v>
      </c>
      <c r="J40" s="98">
        <v>2021</v>
      </c>
      <c r="K40" s="106"/>
      <c r="L40" s="340">
        <v>4364</v>
      </c>
      <c r="M40" s="14">
        <v>142.41300000000001</v>
      </c>
      <c r="N40" s="63" t="s">
        <v>332</v>
      </c>
      <c r="O40" s="349">
        <f>O39</f>
        <v>41774497</v>
      </c>
      <c r="P40" s="260">
        <f t="shared" ref="P40:P42" si="6">E40</f>
        <v>52218122</v>
      </c>
    </row>
    <row r="41" spans="1:16" ht="60" x14ac:dyDescent="0.25">
      <c r="A41" s="500"/>
      <c r="B41" s="490"/>
      <c r="C41" s="12" t="s">
        <v>159</v>
      </c>
      <c r="D41" s="175" t="s">
        <v>153</v>
      </c>
      <c r="E41" s="325">
        <v>14781972</v>
      </c>
      <c r="F41" s="118" t="s">
        <v>35</v>
      </c>
      <c r="G41" s="118" t="s">
        <v>146</v>
      </c>
      <c r="H41" s="118" t="s">
        <v>100</v>
      </c>
      <c r="I41" s="77"/>
      <c r="J41" s="350"/>
      <c r="K41" s="104">
        <v>720</v>
      </c>
      <c r="L41" s="345">
        <v>4357</v>
      </c>
      <c r="M41" s="14" t="s">
        <v>330</v>
      </c>
      <c r="N41" s="63" t="s">
        <v>331</v>
      </c>
      <c r="O41" s="343">
        <v>7583804</v>
      </c>
      <c r="P41" s="260">
        <f t="shared" si="6"/>
        <v>14781972</v>
      </c>
    </row>
    <row r="42" spans="1:16" ht="60.75" thickBot="1" x14ac:dyDescent="0.3">
      <c r="A42" s="500"/>
      <c r="B42" s="498"/>
      <c r="C42" s="12" t="s">
        <v>159</v>
      </c>
      <c r="D42" s="182" t="s">
        <v>153</v>
      </c>
      <c r="E42" s="326">
        <f>E41</f>
        <v>14781972</v>
      </c>
      <c r="F42" s="179" t="s">
        <v>219</v>
      </c>
      <c r="G42" s="96" t="s">
        <v>235</v>
      </c>
      <c r="H42" s="179" t="s">
        <v>100</v>
      </c>
      <c r="I42" s="340">
        <v>1092</v>
      </c>
      <c r="J42" s="99">
        <v>2021</v>
      </c>
      <c r="K42" s="69"/>
      <c r="L42" s="340">
        <v>1236</v>
      </c>
      <c r="M42" s="20" t="s">
        <v>330</v>
      </c>
      <c r="N42" s="60" t="s">
        <v>331</v>
      </c>
      <c r="O42" s="346">
        <f>O41</f>
        <v>7583804</v>
      </c>
      <c r="P42" s="261">
        <f t="shared" si="6"/>
        <v>14781972</v>
      </c>
    </row>
    <row r="43" spans="1:16" ht="77.25" thickTop="1" x14ac:dyDescent="0.25">
      <c r="A43" s="500"/>
      <c r="B43" s="494" t="s">
        <v>33</v>
      </c>
      <c r="C43" s="290" t="s">
        <v>36</v>
      </c>
      <c r="D43" s="291" t="s">
        <v>154</v>
      </c>
      <c r="E43" s="292">
        <v>0</v>
      </c>
      <c r="F43" s="293" t="s">
        <v>34</v>
      </c>
      <c r="G43" s="293" t="s">
        <v>147</v>
      </c>
      <c r="H43" s="294" t="s">
        <v>100</v>
      </c>
      <c r="I43" s="295"/>
      <c r="J43" s="296"/>
      <c r="K43" s="297">
        <v>0</v>
      </c>
      <c r="L43" s="298">
        <v>0</v>
      </c>
      <c r="M43" s="299" t="s">
        <v>311</v>
      </c>
      <c r="N43" s="300" t="s">
        <v>312</v>
      </c>
      <c r="O43" s="301">
        <v>0</v>
      </c>
      <c r="P43" s="288">
        <f t="shared" ref="P43:P46" si="7">E43</f>
        <v>0</v>
      </c>
    </row>
    <row r="44" spans="1:16" ht="76.5" x14ac:dyDescent="0.25">
      <c r="A44" s="500"/>
      <c r="B44" s="495"/>
      <c r="C44" s="302" t="s">
        <v>36</v>
      </c>
      <c r="D44" s="303" t="s">
        <v>154</v>
      </c>
      <c r="E44" s="304">
        <f>E43</f>
        <v>0</v>
      </c>
      <c r="F44" s="305" t="s">
        <v>31</v>
      </c>
      <c r="G44" s="305" t="s">
        <v>148</v>
      </c>
      <c r="H44" s="294" t="s">
        <v>100</v>
      </c>
      <c r="I44" s="306">
        <v>0</v>
      </c>
      <c r="J44" s="306">
        <v>0</v>
      </c>
      <c r="K44" s="307"/>
      <c r="L44" s="308">
        <v>0</v>
      </c>
      <c r="M44" s="299" t="s">
        <v>311</v>
      </c>
      <c r="N44" s="309" t="s">
        <v>312</v>
      </c>
      <c r="O44" s="301">
        <v>0</v>
      </c>
      <c r="P44" s="288">
        <f t="shared" si="7"/>
        <v>0</v>
      </c>
    </row>
    <row r="45" spans="1:16" ht="76.5" x14ac:dyDescent="0.25">
      <c r="A45" s="500"/>
      <c r="B45" s="495"/>
      <c r="C45" s="302" t="s">
        <v>159</v>
      </c>
      <c r="D45" s="303" t="s">
        <v>154</v>
      </c>
      <c r="E45" s="304">
        <v>0</v>
      </c>
      <c r="F45" s="294" t="s">
        <v>34</v>
      </c>
      <c r="G45" s="294" t="s">
        <v>147</v>
      </c>
      <c r="H45" s="294" t="s">
        <v>100</v>
      </c>
      <c r="I45" s="310"/>
      <c r="J45" s="311"/>
      <c r="K45" s="312">
        <v>0</v>
      </c>
      <c r="L45" s="308">
        <v>0</v>
      </c>
      <c r="M45" s="299" t="s">
        <v>311</v>
      </c>
      <c r="N45" s="309" t="s">
        <v>312</v>
      </c>
      <c r="O45" s="301">
        <v>0</v>
      </c>
      <c r="P45" s="288">
        <f t="shared" si="7"/>
        <v>0</v>
      </c>
    </row>
    <row r="46" spans="1:16" ht="77.25" thickBot="1" x14ac:dyDescent="0.3">
      <c r="A46" s="500"/>
      <c r="B46" s="496"/>
      <c r="C46" s="302" t="s">
        <v>159</v>
      </c>
      <c r="D46" s="303" t="s">
        <v>154</v>
      </c>
      <c r="E46" s="304">
        <f>E45</f>
        <v>0</v>
      </c>
      <c r="F46" s="313" t="s">
        <v>31</v>
      </c>
      <c r="G46" s="313" t="s">
        <v>148</v>
      </c>
      <c r="H46" s="314" t="s">
        <v>100</v>
      </c>
      <c r="I46" s="315">
        <v>0</v>
      </c>
      <c r="J46" s="316">
        <v>0</v>
      </c>
      <c r="K46" s="317"/>
      <c r="L46" s="318">
        <v>0</v>
      </c>
      <c r="M46" s="299" t="s">
        <v>311</v>
      </c>
      <c r="N46" s="309" t="s">
        <v>312</v>
      </c>
      <c r="O46" s="319">
        <v>0</v>
      </c>
      <c r="P46" s="289">
        <f t="shared" si="7"/>
        <v>0</v>
      </c>
    </row>
    <row r="47" spans="1:16" ht="60.75" thickTop="1" x14ac:dyDescent="0.25">
      <c r="A47" s="500"/>
      <c r="B47" s="497" t="s">
        <v>28</v>
      </c>
      <c r="C47" s="15" t="s">
        <v>36</v>
      </c>
      <c r="D47" s="133" t="s">
        <v>29</v>
      </c>
      <c r="E47" s="351">
        <v>81193213</v>
      </c>
      <c r="F47" s="133" t="s">
        <v>24</v>
      </c>
      <c r="G47" s="133" t="s">
        <v>144</v>
      </c>
      <c r="H47" s="133" t="s">
        <v>100</v>
      </c>
      <c r="I47" s="125"/>
      <c r="J47" s="49"/>
      <c r="K47" s="191">
        <v>1893</v>
      </c>
      <c r="L47" s="338">
        <v>12004</v>
      </c>
      <c r="M47" s="19">
        <v>153</v>
      </c>
      <c r="N47" s="271" t="s">
        <v>32</v>
      </c>
      <c r="O47" s="349">
        <v>64954570</v>
      </c>
      <c r="P47" s="260">
        <f>E47</f>
        <v>81193213</v>
      </c>
    </row>
    <row r="48" spans="1:16" ht="60" x14ac:dyDescent="0.25">
      <c r="A48" s="500"/>
      <c r="B48" s="490"/>
      <c r="C48" s="12" t="s">
        <v>36</v>
      </c>
      <c r="D48" s="96" t="s">
        <v>29</v>
      </c>
      <c r="E48" s="352">
        <f>E47</f>
        <v>81193213</v>
      </c>
      <c r="F48" s="96" t="s">
        <v>26</v>
      </c>
      <c r="G48" s="96" t="s">
        <v>145</v>
      </c>
      <c r="H48" s="118" t="s">
        <v>100</v>
      </c>
      <c r="I48" s="340">
        <v>358</v>
      </c>
      <c r="J48" s="100">
        <v>2021</v>
      </c>
      <c r="K48" s="68"/>
      <c r="L48" s="340">
        <v>600</v>
      </c>
      <c r="M48" s="25">
        <v>153</v>
      </c>
      <c r="N48" s="63" t="s">
        <v>32</v>
      </c>
      <c r="O48" s="343">
        <f>O47</f>
        <v>64954570</v>
      </c>
      <c r="P48" s="260">
        <f>P47</f>
        <v>81193213</v>
      </c>
    </row>
    <row r="49" spans="1:16" ht="60" x14ac:dyDescent="0.25">
      <c r="A49" s="500"/>
      <c r="B49" s="490"/>
      <c r="C49" s="12" t="s">
        <v>159</v>
      </c>
      <c r="D49" s="96" t="s">
        <v>29</v>
      </c>
      <c r="E49" s="352">
        <v>22984278</v>
      </c>
      <c r="F49" s="96" t="s">
        <v>24</v>
      </c>
      <c r="G49" s="96" t="s">
        <v>144</v>
      </c>
      <c r="H49" s="96" t="s">
        <v>100</v>
      </c>
      <c r="I49" s="68"/>
      <c r="J49" s="51"/>
      <c r="K49" s="189">
        <v>534</v>
      </c>
      <c r="L49" s="340">
        <v>3398</v>
      </c>
      <c r="M49" s="14">
        <v>153</v>
      </c>
      <c r="N49" s="12" t="s">
        <v>32</v>
      </c>
      <c r="O49" s="343">
        <v>11791948</v>
      </c>
      <c r="P49" s="260">
        <f>E49</f>
        <v>22984278</v>
      </c>
    </row>
    <row r="50" spans="1:16" ht="60.75" thickBot="1" x14ac:dyDescent="0.3">
      <c r="A50" s="500"/>
      <c r="B50" s="490"/>
      <c r="C50" s="13" t="s">
        <v>159</v>
      </c>
      <c r="D50" s="174" t="s">
        <v>29</v>
      </c>
      <c r="E50" s="353">
        <f>E49</f>
        <v>22984278</v>
      </c>
      <c r="F50" s="174" t="s">
        <v>26</v>
      </c>
      <c r="G50" s="174" t="s">
        <v>145</v>
      </c>
      <c r="H50" s="174" t="s">
        <v>100</v>
      </c>
      <c r="I50" s="340">
        <v>101</v>
      </c>
      <c r="J50" s="213">
        <v>2021</v>
      </c>
      <c r="K50" s="230"/>
      <c r="L50" s="340">
        <v>170</v>
      </c>
      <c r="M50" s="35">
        <v>153</v>
      </c>
      <c r="N50" s="13" t="s">
        <v>32</v>
      </c>
      <c r="O50" s="344">
        <f>O49</f>
        <v>11791948</v>
      </c>
      <c r="P50" s="327">
        <f>P49</f>
        <v>22984278</v>
      </c>
    </row>
    <row r="51" spans="1:16" ht="30.75" thickTop="1" x14ac:dyDescent="0.25">
      <c r="A51" s="500"/>
      <c r="B51" s="497" t="s">
        <v>37</v>
      </c>
      <c r="C51" s="15" t="s">
        <v>36</v>
      </c>
      <c r="D51" s="181" t="s">
        <v>125</v>
      </c>
      <c r="E51" s="354">
        <v>8410605</v>
      </c>
      <c r="F51" s="133" t="s">
        <v>38</v>
      </c>
      <c r="G51" s="133" t="s">
        <v>39</v>
      </c>
      <c r="H51" s="133" t="s">
        <v>100</v>
      </c>
      <c r="I51" s="125"/>
      <c r="J51" s="49"/>
      <c r="K51" s="176">
        <v>2161</v>
      </c>
      <c r="L51" s="338">
        <v>3757</v>
      </c>
      <c r="M51" s="15" t="s">
        <v>127</v>
      </c>
      <c r="N51" s="50" t="s">
        <v>126</v>
      </c>
      <c r="O51" s="348">
        <v>6728484</v>
      </c>
      <c r="P51" s="356">
        <f>E51</f>
        <v>8410605</v>
      </c>
    </row>
    <row r="52" spans="1:16" ht="45" x14ac:dyDescent="0.25">
      <c r="A52" s="500"/>
      <c r="B52" s="490"/>
      <c r="C52" s="12" t="s">
        <v>36</v>
      </c>
      <c r="D52" s="175" t="s">
        <v>125</v>
      </c>
      <c r="E52" s="352">
        <f>E51</f>
        <v>8410605</v>
      </c>
      <c r="F52" s="96" t="s">
        <v>40</v>
      </c>
      <c r="G52" s="96" t="s">
        <v>149</v>
      </c>
      <c r="H52" s="96" t="s">
        <v>100</v>
      </c>
      <c r="I52" s="340">
        <v>1765</v>
      </c>
      <c r="J52" s="100">
        <v>2021</v>
      </c>
      <c r="K52" s="68"/>
      <c r="L52" s="340">
        <v>2382</v>
      </c>
      <c r="M52" s="12" t="s">
        <v>127</v>
      </c>
      <c r="N52" s="53" t="s">
        <v>126</v>
      </c>
      <c r="O52" s="349">
        <f>O51</f>
        <v>6728484</v>
      </c>
      <c r="P52" s="357">
        <f>P51</f>
        <v>8410605</v>
      </c>
    </row>
    <row r="53" spans="1:16" ht="30" x14ac:dyDescent="0.25">
      <c r="A53" s="500"/>
      <c r="B53" s="490"/>
      <c r="C53" s="12" t="s">
        <v>159</v>
      </c>
      <c r="D53" s="175" t="s">
        <v>125</v>
      </c>
      <c r="E53" s="352">
        <v>2380885</v>
      </c>
      <c r="F53" s="96" t="s">
        <v>38</v>
      </c>
      <c r="G53" s="96" t="s">
        <v>39</v>
      </c>
      <c r="H53" s="96" t="s">
        <v>100</v>
      </c>
      <c r="I53" s="127"/>
      <c r="J53" s="51"/>
      <c r="K53" s="102">
        <v>609</v>
      </c>
      <c r="L53" s="340">
        <v>1064</v>
      </c>
      <c r="M53" s="12" t="s">
        <v>127</v>
      </c>
      <c r="N53" s="53" t="s">
        <v>126</v>
      </c>
      <c r="O53" s="343">
        <v>1221499</v>
      </c>
      <c r="P53" s="357">
        <f>E53</f>
        <v>2380885</v>
      </c>
    </row>
    <row r="54" spans="1:16" ht="45.75" thickBot="1" x14ac:dyDescent="0.3">
      <c r="A54" s="500"/>
      <c r="B54" s="498"/>
      <c r="C54" s="16" t="s">
        <v>159</v>
      </c>
      <c r="D54" s="182" t="s">
        <v>125</v>
      </c>
      <c r="E54" s="355">
        <f>E53</f>
        <v>2380885</v>
      </c>
      <c r="F54" s="179" t="s">
        <v>40</v>
      </c>
      <c r="G54" s="179" t="s">
        <v>149</v>
      </c>
      <c r="H54" s="199" t="s">
        <v>100</v>
      </c>
      <c r="I54" s="359">
        <v>500</v>
      </c>
      <c r="J54" s="101">
        <v>2021</v>
      </c>
      <c r="K54" s="69"/>
      <c r="L54" s="360">
        <v>674</v>
      </c>
      <c r="M54" s="16" t="s">
        <v>127</v>
      </c>
      <c r="N54" s="272" t="s">
        <v>126</v>
      </c>
      <c r="O54" s="346">
        <f>O53</f>
        <v>1221499</v>
      </c>
      <c r="P54" s="358">
        <f>P53</f>
        <v>2380885</v>
      </c>
    </row>
    <row r="55" spans="1:16" ht="64.5" thickTop="1" x14ac:dyDescent="0.25">
      <c r="A55" s="512" t="s">
        <v>62</v>
      </c>
      <c r="B55" s="515" t="s">
        <v>63</v>
      </c>
      <c r="C55" s="18" t="s">
        <v>36</v>
      </c>
      <c r="D55" s="131" t="s">
        <v>114</v>
      </c>
      <c r="E55" s="157">
        <v>65520000</v>
      </c>
      <c r="F55" s="118" t="s">
        <v>220</v>
      </c>
      <c r="G55" s="118" t="s">
        <v>236</v>
      </c>
      <c r="H55" s="118" t="s">
        <v>100</v>
      </c>
      <c r="I55" s="158"/>
      <c r="J55" s="158"/>
      <c r="K55" s="193">
        <v>734</v>
      </c>
      <c r="L55" s="176">
        <v>7339</v>
      </c>
      <c r="M55" s="18" t="s">
        <v>128</v>
      </c>
      <c r="N55" s="61" t="s">
        <v>133</v>
      </c>
      <c r="O55" s="224">
        <f>P55*85%</f>
        <v>55692000</v>
      </c>
      <c r="P55" s="225">
        <f t="shared" ref="P55:P62" si="8">E55</f>
        <v>65520000</v>
      </c>
    </row>
    <row r="56" spans="1:16" ht="63.75" x14ac:dyDescent="0.25">
      <c r="A56" s="513"/>
      <c r="B56" s="515"/>
      <c r="C56" s="18" t="s">
        <v>36</v>
      </c>
      <c r="D56" s="97" t="s">
        <v>114</v>
      </c>
      <c r="E56" s="157">
        <v>65520000</v>
      </c>
      <c r="F56" s="96" t="s">
        <v>26</v>
      </c>
      <c r="G56" s="96" t="s">
        <v>145</v>
      </c>
      <c r="H56" s="96" t="s">
        <v>70</v>
      </c>
      <c r="I56" s="152">
        <v>5275</v>
      </c>
      <c r="J56" s="117">
        <v>2021</v>
      </c>
      <c r="K56" s="23"/>
      <c r="L56" s="152">
        <v>5275</v>
      </c>
      <c r="M56" s="18" t="s">
        <v>128</v>
      </c>
      <c r="N56" s="53" t="s">
        <v>133</v>
      </c>
      <c r="O56" s="224">
        <f t="shared" ref="O56:O58" si="9">P56*85%</f>
        <v>55692000</v>
      </c>
      <c r="P56" s="225">
        <f t="shared" si="8"/>
        <v>65520000</v>
      </c>
    </row>
    <row r="57" spans="1:16" ht="89.25" x14ac:dyDescent="0.25">
      <c r="A57" s="513"/>
      <c r="B57" s="515"/>
      <c r="C57" s="18" t="s">
        <v>36</v>
      </c>
      <c r="D57" s="97" t="s">
        <v>237</v>
      </c>
      <c r="E57" s="157">
        <v>121335240</v>
      </c>
      <c r="F57" s="96" t="s">
        <v>220</v>
      </c>
      <c r="G57" s="96" t="s">
        <v>238</v>
      </c>
      <c r="H57" s="96" t="s">
        <v>100</v>
      </c>
      <c r="I57" s="29"/>
      <c r="J57" s="29"/>
      <c r="K57" s="159">
        <v>5490</v>
      </c>
      <c r="L57" s="159">
        <v>54905</v>
      </c>
      <c r="M57" s="12" t="s">
        <v>128</v>
      </c>
      <c r="N57" s="61" t="s">
        <v>133</v>
      </c>
      <c r="O57" s="224">
        <f t="shared" si="9"/>
        <v>103134954</v>
      </c>
      <c r="P57" s="225">
        <f t="shared" si="8"/>
        <v>121335240</v>
      </c>
    </row>
    <row r="58" spans="1:16" ht="89.25" x14ac:dyDescent="0.25">
      <c r="A58" s="513"/>
      <c r="B58" s="515"/>
      <c r="C58" s="18" t="s">
        <v>36</v>
      </c>
      <c r="D58" s="97" t="s">
        <v>237</v>
      </c>
      <c r="E58" s="157">
        <v>121335240</v>
      </c>
      <c r="F58" s="174" t="s">
        <v>209</v>
      </c>
      <c r="G58" s="174" t="s">
        <v>239</v>
      </c>
      <c r="H58" s="174" t="s">
        <v>205</v>
      </c>
      <c r="I58" s="160">
        <v>0.65</v>
      </c>
      <c r="J58" s="117">
        <v>2021</v>
      </c>
      <c r="K58" s="29"/>
      <c r="L58" s="160">
        <v>0.7</v>
      </c>
      <c r="M58" s="12" t="s">
        <v>128</v>
      </c>
      <c r="N58" s="61" t="s">
        <v>133</v>
      </c>
      <c r="O58" s="224">
        <f t="shared" si="9"/>
        <v>103134954</v>
      </c>
      <c r="P58" s="225">
        <f t="shared" si="8"/>
        <v>121335240</v>
      </c>
    </row>
    <row r="59" spans="1:16" ht="63.75" x14ac:dyDescent="0.25">
      <c r="A59" s="513"/>
      <c r="B59" s="515"/>
      <c r="C59" s="12" t="s">
        <v>159</v>
      </c>
      <c r="D59" s="97" t="s">
        <v>114</v>
      </c>
      <c r="E59" s="157">
        <v>18480000</v>
      </c>
      <c r="F59" s="96" t="s">
        <v>220</v>
      </c>
      <c r="G59" s="96" t="s">
        <v>236</v>
      </c>
      <c r="H59" s="96" t="s">
        <v>100</v>
      </c>
      <c r="I59" s="161"/>
      <c r="J59" s="51"/>
      <c r="K59" s="137">
        <v>207</v>
      </c>
      <c r="L59" s="137">
        <v>2070</v>
      </c>
      <c r="M59" s="12" t="s">
        <v>128</v>
      </c>
      <c r="N59" s="53" t="s">
        <v>133</v>
      </c>
      <c r="O59" s="220">
        <f>P59*54.51%</f>
        <v>10073448</v>
      </c>
      <c r="P59" s="225">
        <f t="shared" si="8"/>
        <v>18480000</v>
      </c>
    </row>
    <row r="60" spans="1:16" ht="63.75" x14ac:dyDescent="0.25">
      <c r="A60" s="513"/>
      <c r="B60" s="515"/>
      <c r="C60" s="12" t="s">
        <v>159</v>
      </c>
      <c r="D60" s="97" t="s">
        <v>114</v>
      </c>
      <c r="E60" s="157">
        <v>18480000</v>
      </c>
      <c r="F60" s="96" t="s">
        <v>26</v>
      </c>
      <c r="G60" s="96" t="s">
        <v>145</v>
      </c>
      <c r="H60" s="96" t="s">
        <v>70</v>
      </c>
      <c r="I60" s="152">
        <v>1488</v>
      </c>
      <c r="J60" s="117">
        <v>2021</v>
      </c>
      <c r="K60" s="29"/>
      <c r="L60" s="152">
        <v>1488</v>
      </c>
      <c r="M60" s="12" t="s">
        <v>128</v>
      </c>
      <c r="N60" s="61" t="s">
        <v>133</v>
      </c>
      <c r="O60" s="220">
        <f t="shared" ref="O60:O62" si="10">P60*54.51%</f>
        <v>10073448</v>
      </c>
      <c r="P60" s="225">
        <f t="shared" si="8"/>
        <v>18480000</v>
      </c>
    </row>
    <row r="61" spans="1:16" ht="89.25" x14ac:dyDescent="0.25">
      <c r="A61" s="513"/>
      <c r="B61" s="515"/>
      <c r="C61" s="12" t="s">
        <v>159</v>
      </c>
      <c r="D61" s="97" t="s">
        <v>237</v>
      </c>
      <c r="E61" s="157">
        <v>34222760</v>
      </c>
      <c r="F61" s="96" t="s">
        <v>220</v>
      </c>
      <c r="G61" s="96" t="s">
        <v>236</v>
      </c>
      <c r="H61" s="96" t="s">
        <v>100</v>
      </c>
      <c r="I61" s="29"/>
      <c r="J61" s="29"/>
      <c r="K61" s="159">
        <v>1549</v>
      </c>
      <c r="L61" s="152">
        <v>15486</v>
      </c>
      <c r="M61" s="12" t="s">
        <v>128</v>
      </c>
      <c r="N61" s="61" t="s">
        <v>133</v>
      </c>
      <c r="O61" s="220">
        <f t="shared" si="10"/>
        <v>18654826.476</v>
      </c>
      <c r="P61" s="225">
        <f t="shared" si="8"/>
        <v>34222760</v>
      </c>
    </row>
    <row r="62" spans="1:16" ht="89.25" x14ac:dyDescent="0.25">
      <c r="A62" s="513"/>
      <c r="B62" s="515"/>
      <c r="C62" s="12" t="s">
        <v>159</v>
      </c>
      <c r="D62" s="97" t="s">
        <v>237</v>
      </c>
      <c r="E62" s="157">
        <v>34222760</v>
      </c>
      <c r="F62" s="174" t="s">
        <v>209</v>
      </c>
      <c r="G62" s="174" t="s">
        <v>239</v>
      </c>
      <c r="H62" s="174" t="s">
        <v>205</v>
      </c>
      <c r="I62" s="160">
        <v>0.65</v>
      </c>
      <c r="J62" s="117">
        <v>2021</v>
      </c>
      <c r="K62" s="29"/>
      <c r="L62" s="160">
        <v>0.7</v>
      </c>
      <c r="M62" s="12" t="s">
        <v>128</v>
      </c>
      <c r="N62" s="61" t="s">
        <v>133</v>
      </c>
      <c r="O62" s="220">
        <f t="shared" si="10"/>
        <v>18654826.476</v>
      </c>
      <c r="P62" s="225">
        <f t="shared" si="8"/>
        <v>34222760</v>
      </c>
    </row>
    <row r="63" spans="1:16" ht="76.5" x14ac:dyDescent="0.25">
      <c r="A63" s="513"/>
      <c r="B63" s="515"/>
      <c r="C63" s="18" t="s">
        <v>36</v>
      </c>
      <c r="D63" s="97" t="s">
        <v>115</v>
      </c>
      <c r="E63" s="151">
        <v>105928637</v>
      </c>
      <c r="F63" s="96" t="s">
        <v>221</v>
      </c>
      <c r="G63" s="96" t="s">
        <v>57</v>
      </c>
      <c r="H63" s="96" t="s">
        <v>100</v>
      </c>
      <c r="I63" s="23"/>
      <c r="J63" s="62"/>
      <c r="K63" s="104">
        <v>4</v>
      </c>
      <c r="L63" s="104">
        <v>46</v>
      </c>
      <c r="M63" s="12" t="s">
        <v>134</v>
      </c>
      <c r="N63" s="37" t="s">
        <v>135</v>
      </c>
      <c r="O63" s="220">
        <f>P63*85%</f>
        <v>90039341.450000003</v>
      </c>
      <c r="P63" s="221">
        <f>E63</f>
        <v>105928637</v>
      </c>
    </row>
    <row r="64" spans="1:16" ht="76.5" x14ac:dyDescent="0.25">
      <c r="A64" s="513"/>
      <c r="B64" s="515"/>
      <c r="C64" s="18" t="s">
        <v>36</v>
      </c>
      <c r="D64" s="97" t="s">
        <v>115</v>
      </c>
      <c r="E64" s="151">
        <v>105928637</v>
      </c>
      <c r="F64" s="96" t="s">
        <v>222</v>
      </c>
      <c r="G64" s="96" t="s">
        <v>77</v>
      </c>
      <c r="H64" s="96" t="s">
        <v>100</v>
      </c>
      <c r="I64" s="152">
        <v>598</v>
      </c>
      <c r="J64" s="117">
        <v>2021</v>
      </c>
      <c r="K64" s="23"/>
      <c r="L64" s="104">
        <v>782</v>
      </c>
      <c r="M64" s="12" t="s">
        <v>134</v>
      </c>
      <c r="N64" s="37" t="s">
        <v>135</v>
      </c>
      <c r="O64" s="220">
        <f>P64*85%</f>
        <v>90039341.450000003</v>
      </c>
      <c r="P64" s="221">
        <f t="shared" ref="P64:P66" si="11">E64</f>
        <v>105928637</v>
      </c>
    </row>
    <row r="65" spans="1:16" ht="76.5" x14ac:dyDescent="0.25">
      <c r="A65" s="513"/>
      <c r="B65" s="515"/>
      <c r="C65" s="12" t="s">
        <v>159</v>
      </c>
      <c r="D65" s="97" t="s">
        <v>115</v>
      </c>
      <c r="E65" s="151">
        <v>29877308</v>
      </c>
      <c r="F65" s="96" t="s">
        <v>221</v>
      </c>
      <c r="G65" s="96" t="s">
        <v>57</v>
      </c>
      <c r="H65" s="96" t="s">
        <v>100</v>
      </c>
      <c r="I65" s="23"/>
      <c r="J65" s="62"/>
      <c r="K65" s="104">
        <v>4</v>
      </c>
      <c r="L65" s="104">
        <v>46</v>
      </c>
      <c r="M65" s="12" t="s">
        <v>134</v>
      </c>
      <c r="N65" s="37" t="s">
        <v>135</v>
      </c>
      <c r="O65" s="220">
        <f>P65*54.51%</f>
        <v>16286120.5908</v>
      </c>
      <c r="P65" s="221">
        <f t="shared" si="11"/>
        <v>29877308</v>
      </c>
    </row>
    <row r="66" spans="1:16" ht="76.5" x14ac:dyDescent="0.25">
      <c r="A66" s="513"/>
      <c r="B66" s="515"/>
      <c r="C66" s="12" t="s">
        <v>159</v>
      </c>
      <c r="D66" s="97" t="s">
        <v>115</v>
      </c>
      <c r="E66" s="151">
        <v>29877308</v>
      </c>
      <c r="F66" s="96" t="s">
        <v>222</v>
      </c>
      <c r="G66" s="96" t="s">
        <v>77</v>
      </c>
      <c r="H66" s="96" t="s">
        <v>100</v>
      </c>
      <c r="I66" s="152">
        <v>598</v>
      </c>
      <c r="J66" s="117">
        <v>2021</v>
      </c>
      <c r="K66" s="23"/>
      <c r="L66" s="104">
        <v>782</v>
      </c>
      <c r="M66" s="12" t="s">
        <v>134</v>
      </c>
      <c r="N66" s="37" t="s">
        <v>135</v>
      </c>
      <c r="O66" s="220">
        <f>P66*54.51%</f>
        <v>16286120.5908</v>
      </c>
      <c r="P66" s="221">
        <f t="shared" si="11"/>
        <v>29877308</v>
      </c>
    </row>
    <row r="67" spans="1:16" ht="140.25" x14ac:dyDescent="0.25">
      <c r="A67" s="513"/>
      <c r="B67" s="515"/>
      <c r="C67" s="118" t="s">
        <v>36</v>
      </c>
      <c r="D67" s="97" t="s">
        <v>116</v>
      </c>
      <c r="E67" s="194">
        <v>165475744</v>
      </c>
      <c r="F67" s="118" t="s">
        <v>207</v>
      </c>
      <c r="G67" s="118" t="s">
        <v>58</v>
      </c>
      <c r="H67" s="96" t="s">
        <v>100</v>
      </c>
      <c r="I67" s="128"/>
      <c r="J67" s="233"/>
      <c r="K67" s="195">
        <v>11060</v>
      </c>
      <c r="L67" s="195">
        <v>35242</v>
      </c>
      <c r="M67" s="118" t="s">
        <v>134</v>
      </c>
      <c r="N67" s="235" t="s">
        <v>262</v>
      </c>
      <c r="O67" s="220">
        <f>P67*85%</f>
        <v>140654382.40000001</v>
      </c>
      <c r="P67" s="221">
        <f>E67</f>
        <v>165475744</v>
      </c>
    </row>
    <row r="68" spans="1:16" ht="114.75" x14ac:dyDescent="0.25">
      <c r="A68" s="513"/>
      <c r="B68" s="515"/>
      <c r="C68" s="118" t="s">
        <v>36</v>
      </c>
      <c r="D68" s="97" t="s">
        <v>212</v>
      </c>
      <c r="E68" s="194">
        <v>165475744</v>
      </c>
      <c r="F68" s="118" t="s">
        <v>210</v>
      </c>
      <c r="G68" s="118" t="s">
        <v>240</v>
      </c>
      <c r="H68" s="96" t="s">
        <v>100</v>
      </c>
      <c r="I68" s="152">
        <v>0</v>
      </c>
      <c r="J68" s="117">
        <v>2021</v>
      </c>
      <c r="K68" s="128"/>
      <c r="L68" s="195">
        <v>523885</v>
      </c>
      <c r="M68" s="118" t="s">
        <v>263</v>
      </c>
      <c r="N68" s="235" t="s">
        <v>262</v>
      </c>
      <c r="O68" s="220">
        <f t="shared" ref="O68" si="12">P68*85%</f>
        <v>140654382.40000001</v>
      </c>
      <c r="P68" s="221">
        <f t="shared" ref="P68:P70" si="13">E68</f>
        <v>165475744</v>
      </c>
    </row>
    <row r="69" spans="1:16" ht="114.75" x14ac:dyDescent="0.25">
      <c r="A69" s="513"/>
      <c r="B69" s="515"/>
      <c r="C69" s="96" t="s">
        <v>159</v>
      </c>
      <c r="D69" s="97" t="s">
        <v>212</v>
      </c>
      <c r="E69" s="194">
        <v>46672646</v>
      </c>
      <c r="F69" s="118" t="s">
        <v>207</v>
      </c>
      <c r="G69" s="118" t="s">
        <v>58</v>
      </c>
      <c r="H69" s="96" t="s">
        <v>100</v>
      </c>
      <c r="I69" s="128"/>
      <c r="J69" s="233"/>
      <c r="K69" s="195">
        <v>3120</v>
      </c>
      <c r="L69" s="195">
        <v>9940</v>
      </c>
      <c r="M69" s="118" t="s">
        <v>264</v>
      </c>
      <c r="N69" s="235" t="s">
        <v>262</v>
      </c>
      <c r="O69" s="220">
        <f>P69*54.51%</f>
        <v>25441259.334600002</v>
      </c>
      <c r="P69" s="221">
        <f t="shared" si="13"/>
        <v>46672646</v>
      </c>
    </row>
    <row r="70" spans="1:16" ht="127.5" x14ac:dyDescent="0.25">
      <c r="A70" s="513"/>
      <c r="B70" s="515"/>
      <c r="C70" s="96" t="s">
        <v>159</v>
      </c>
      <c r="D70" s="97" t="s">
        <v>211</v>
      </c>
      <c r="E70" s="194">
        <v>46672646</v>
      </c>
      <c r="F70" s="118" t="s">
        <v>210</v>
      </c>
      <c r="G70" s="118" t="s">
        <v>240</v>
      </c>
      <c r="H70" s="96" t="s">
        <v>100</v>
      </c>
      <c r="I70" s="152">
        <v>0</v>
      </c>
      <c r="J70" s="137">
        <v>2021</v>
      </c>
      <c r="K70" s="128"/>
      <c r="L70" s="195">
        <v>147762</v>
      </c>
      <c r="M70" s="118" t="s">
        <v>265</v>
      </c>
      <c r="N70" s="235" t="s">
        <v>262</v>
      </c>
      <c r="O70" s="220">
        <f>P70*54.51%</f>
        <v>25441259.334600002</v>
      </c>
      <c r="P70" s="221">
        <f t="shared" si="13"/>
        <v>46672646</v>
      </c>
    </row>
    <row r="71" spans="1:16" ht="51" x14ac:dyDescent="0.25">
      <c r="A71" s="513"/>
      <c r="B71" s="515"/>
      <c r="C71" s="18" t="s">
        <v>36</v>
      </c>
      <c r="D71" s="97" t="s">
        <v>117</v>
      </c>
      <c r="E71" s="196">
        <v>32267160</v>
      </c>
      <c r="F71" s="118" t="s">
        <v>223</v>
      </c>
      <c r="G71" s="118" t="s">
        <v>241</v>
      </c>
      <c r="H71" s="96" t="s">
        <v>100</v>
      </c>
      <c r="I71" s="128"/>
      <c r="J71" s="129"/>
      <c r="K71" s="197">
        <v>371</v>
      </c>
      <c r="L71" s="197">
        <v>3708</v>
      </c>
      <c r="M71" s="18">
        <v>150</v>
      </c>
      <c r="N71" s="63" t="s">
        <v>86</v>
      </c>
      <c r="O71" s="220">
        <f>P71*85%</f>
        <v>27427086</v>
      </c>
      <c r="P71" s="221">
        <f>E71</f>
        <v>32267160</v>
      </c>
    </row>
    <row r="72" spans="1:16" ht="51" x14ac:dyDescent="0.25">
      <c r="A72" s="513"/>
      <c r="B72" s="515"/>
      <c r="C72" s="18" t="s">
        <v>36</v>
      </c>
      <c r="D72" s="97" t="s">
        <v>117</v>
      </c>
      <c r="E72" s="196">
        <v>32267160</v>
      </c>
      <c r="F72" s="118" t="s">
        <v>224</v>
      </c>
      <c r="G72" s="118" t="s">
        <v>242</v>
      </c>
      <c r="H72" s="96" t="s">
        <v>100</v>
      </c>
      <c r="I72" s="152">
        <v>0</v>
      </c>
      <c r="J72" s="117">
        <v>2021</v>
      </c>
      <c r="K72" s="28"/>
      <c r="L72" s="197">
        <v>2169</v>
      </c>
      <c r="M72" s="25">
        <v>150</v>
      </c>
      <c r="N72" s="63" t="s">
        <v>86</v>
      </c>
      <c r="O72" s="220">
        <f t="shared" ref="O72" si="14">P72*85%</f>
        <v>27427086</v>
      </c>
      <c r="P72" s="221">
        <f t="shared" ref="P72:P74" si="15">E72</f>
        <v>32267160</v>
      </c>
    </row>
    <row r="73" spans="1:16" ht="51" x14ac:dyDescent="0.25">
      <c r="A73" s="513"/>
      <c r="B73" s="515"/>
      <c r="C73" s="12" t="s">
        <v>159</v>
      </c>
      <c r="D73" s="97" t="s">
        <v>117</v>
      </c>
      <c r="E73" s="194">
        <v>9132840</v>
      </c>
      <c r="F73" s="118" t="s">
        <v>223</v>
      </c>
      <c r="G73" s="118" t="s">
        <v>243</v>
      </c>
      <c r="H73" s="96" t="s">
        <v>100</v>
      </c>
      <c r="I73" s="77"/>
      <c r="J73" s="75"/>
      <c r="K73" s="195">
        <v>93</v>
      </c>
      <c r="L73" s="195">
        <v>927</v>
      </c>
      <c r="M73" s="25">
        <v>150</v>
      </c>
      <c r="N73" s="63" t="s">
        <v>86</v>
      </c>
      <c r="O73" s="220">
        <f>P73*54.51%</f>
        <v>4978311.0840000007</v>
      </c>
      <c r="P73" s="221">
        <f t="shared" si="15"/>
        <v>9132840</v>
      </c>
    </row>
    <row r="74" spans="1:16" ht="51.75" thickBot="1" x14ac:dyDescent="0.3">
      <c r="A74" s="513"/>
      <c r="B74" s="516"/>
      <c r="C74" s="12" t="s">
        <v>159</v>
      </c>
      <c r="D74" s="198" t="s">
        <v>117</v>
      </c>
      <c r="E74" s="194">
        <v>9132840</v>
      </c>
      <c r="F74" s="199" t="s">
        <v>224</v>
      </c>
      <c r="G74" s="199" t="s">
        <v>242</v>
      </c>
      <c r="H74" s="96" t="s">
        <v>70</v>
      </c>
      <c r="I74" s="162">
        <v>0</v>
      </c>
      <c r="J74" s="117">
        <v>2021</v>
      </c>
      <c r="K74" s="136"/>
      <c r="L74" s="197">
        <v>612</v>
      </c>
      <c r="M74" s="20">
        <v>150</v>
      </c>
      <c r="N74" s="60" t="s">
        <v>86</v>
      </c>
      <c r="O74" s="222">
        <f>P74*54.51%</f>
        <v>4978311.0840000007</v>
      </c>
      <c r="P74" s="223">
        <f t="shared" si="15"/>
        <v>9132840</v>
      </c>
    </row>
    <row r="75" spans="1:16" ht="77.25" thickTop="1" x14ac:dyDescent="0.25">
      <c r="A75" s="513"/>
      <c r="B75" s="524" t="s">
        <v>60</v>
      </c>
      <c r="C75" s="130" t="s">
        <v>36</v>
      </c>
      <c r="D75" s="131" t="s">
        <v>118</v>
      </c>
      <c r="E75" s="247">
        <v>205290903</v>
      </c>
      <c r="F75" s="118" t="s">
        <v>207</v>
      </c>
      <c r="G75" s="133" t="s">
        <v>58</v>
      </c>
      <c r="H75" s="133" t="s">
        <v>100</v>
      </c>
      <c r="I75" s="49"/>
      <c r="J75" s="134"/>
      <c r="K75" s="103">
        <v>8563</v>
      </c>
      <c r="L75" s="248">
        <v>23419</v>
      </c>
      <c r="M75" s="202" t="s">
        <v>260</v>
      </c>
      <c r="N75" s="202" t="s">
        <v>261</v>
      </c>
      <c r="O75" s="224">
        <f>P75*85%</f>
        <v>174497267.54999998</v>
      </c>
      <c r="P75" s="225">
        <f>E75</f>
        <v>205290903</v>
      </c>
    </row>
    <row r="76" spans="1:16" ht="76.5" x14ac:dyDescent="0.25">
      <c r="A76" s="513"/>
      <c r="B76" s="515"/>
      <c r="C76" s="132" t="s">
        <v>36</v>
      </c>
      <c r="D76" s="97" t="s">
        <v>118</v>
      </c>
      <c r="E76" s="188">
        <v>205290903</v>
      </c>
      <c r="F76" s="118" t="s">
        <v>210</v>
      </c>
      <c r="G76" s="118" t="s">
        <v>240</v>
      </c>
      <c r="H76" s="96" t="s">
        <v>100</v>
      </c>
      <c r="I76" s="152">
        <v>0</v>
      </c>
      <c r="J76" s="137">
        <v>2021</v>
      </c>
      <c r="K76" s="234"/>
      <c r="L76" s="200">
        <v>19883</v>
      </c>
      <c r="M76" s="96" t="s">
        <v>260</v>
      </c>
      <c r="N76" s="96" t="s">
        <v>261</v>
      </c>
      <c r="O76" s="220">
        <f>P76*85%</f>
        <v>174497267.54999998</v>
      </c>
      <c r="P76" s="225">
        <f t="shared" ref="P76:P78" si="16">E76</f>
        <v>205290903</v>
      </c>
    </row>
    <row r="77" spans="1:16" ht="76.5" x14ac:dyDescent="0.25">
      <c r="A77" s="513"/>
      <c r="B77" s="515"/>
      <c r="C77" s="96" t="s">
        <v>159</v>
      </c>
      <c r="D77" s="97" t="s">
        <v>118</v>
      </c>
      <c r="E77" s="201">
        <v>57902602</v>
      </c>
      <c r="F77" s="118" t="s">
        <v>207</v>
      </c>
      <c r="G77" s="96" t="s">
        <v>58</v>
      </c>
      <c r="H77" s="96" t="s">
        <v>100</v>
      </c>
      <c r="I77" s="75"/>
      <c r="J77" s="135"/>
      <c r="K77" s="104">
        <v>2415</v>
      </c>
      <c r="L77" s="200">
        <v>6605</v>
      </c>
      <c r="M77" s="96" t="s">
        <v>260</v>
      </c>
      <c r="N77" s="96" t="s">
        <v>261</v>
      </c>
      <c r="O77" s="220">
        <f>P77*54.51%</f>
        <v>31562708.350200001</v>
      </c>
      <c r="P77" s="225">
        <f t="shared" si="16"/>
        <v>57902602</v>
      </c>
    </row>
    <row r="78" spans="1:16" ht="76.5" x14ac:dyDescent="0.25">
      <c r="A78" s="513"/>
      <c r="B78" s="515"/>
      <c r="C78" s="96" t="s">
        <v>159</v>
      </c>
      <c r="D78" s="97" t="s">
        <v>118</v>
      </c>
      <c r="E78" s="201">
        <v>57902602</v>
      </c>
      <c r="F78" s="118" t="s">
        <v>210</v>
      </c>
      <c r="G78" s="118" t="s">
        <v>240</v>
      </c>
      <c r="H78" s="96" t="s">
        <v>100</v>
      </c>
      <c r="I78" s="152">
        <v>0</v>
      </c>
      <c r="J78" s="137">
        <v>2021</v>
      </c>
      <c r="K78" s="75"/>
      <c r="L78" s="200">
        <v>5608</v>
      </c>
      <c r="M78" s="118" t="s">
        <v>260</v>
      </c>
      <c r="N78" s="118" t="s">
        <v>261</v>
      </c>
      <c r="O78" s="220">
        <f>P78*54.51%</f>
        <v>31562708.350200001</v>
      </c>
      <c r="P78" s="225">
        <f t="shared" si="16"/>
        <v>57902602</v>
      </c>
    </row>
    <row r="79" spans="1:16" ht="60" x14ac:dyDescent="0.25">
      <c r="A79" s="513"/>
      <c r="B79" s="515"/>
      <c r="C79" s="47" t="s">
        <v>36</v>
      </c>
      <c r="D79" s="97" t="s">
        <v>119</v>
      </c>
      <c r="E79" s="201">
        <v>24774161</v>
      </c>
      <c r="F79" s="96" t="s">
        <v>221</v>
      </c>
      <c r="G79" s="96" t="s">
        <v>57</v>
      </c>
      <c r="H79" s="96" t="s">
        <v>100</v>
      </c>
      <c r="I79" s="236"/>
      <c r="J79" s="75"/>
      <c r="K79" s="159">
        <v>5</v>
      </c>
      <c r="L79" s="200">
        <v>31</v>
      </c>
      <c r="M79" s="12" t="s">
        <v>136</v>
      </c>
      <c r="N79" s="37" t="s">
        <v>137</v>
      </c>
      <c r="O79" s="220">
        <f>P79*85%</f>
        <v>21058036.849999998</v>
      </c>
      <c r="P79" s="221">
        <f>E79</f>
        <v>24774161</v>
      </c>
    </row>
    <row r="80" spans="1:16" ht="60" x14ac:dyDescent="0.25">
      <c r="A80" s="513"/>
      <c r="B80" s="515"/>
      <c r="C80" s="47" t="s">
        <v>36</v>
      </c>
      <c r="D80" s="97" t="s">
        <v>119</v>
      </c>
      <c r="E80" s="201">
        <v>24774161</v>
      </c>
      <c r="F80" s="96" t="s">
        <v>222</v>
      </c>
      <c r="G80" s="96" t="s">
        <v>77</v>
      </c>
      <c r="H80" s="96" t="s">
        <v>100</v>
      </c>
      <c r="I80" s="152">
        <v>10</v>
      </c>
      <c r="J80" s="117">
        <v>2021</v>
      </c>
      <c r="K80" s="29"/>
      <c r="L80" s="200">
        <v>50</v>
      </c>
      <c r="M80" s="12" t="s">
        <v>136</v>
      </c>
      <c r="N80" s="37" t="s">
        <v>137</v>
      </c>
      <c r="O80" s="220">
        <f t="shared" ref="O80" si="17">P80*85%</f>
        <v>21058036.849999998</v>
      </c>
      <c r="P80" s="221">
        <f t="shared" ref="P80:P81" si="18">E80</f>
        <v>24774161</v>
      </c>
    </row>
    <row r="81" spans="1:16" ht="60" x14ac:dyDescent="0.25">
      <c r="A81" s="513"/>
      <c r="B81" s="515"/>
      <c r="C81" s="12" t="s">
        <v>159</v>
      </c>
      <c r="D81" s="97" t="s">
        <v>119</v>
      </c>
      <c r="E81" s="201">
        <v>6987584</v>
      </c>
      <c r="F81" s="96" t="s">
        <v>221</v>
      </c>
      <c r="G81" s="96" t="s">
        <v>57</v>
      </c>
      <c r="H81" s="96" t="s">
        <v>100</v>
      </c>
      <c r="I81" s="77"/>
      <c r="J81" s="51"/>
      <c r="K81" s="159">
        <v>5</v>
      </c>
      <c r="L81" s="200">
        <v>31</v>
      </c>
      <c r="M81" s="12" t="s">
        <v>136</v>
      </c>
      <c r="N81" s="37" t="s">
        <v>137</v>
      </c>
      <c r="O81" s="220">
        <f>P81*54.51%</f>
        <v>3808932.0384000004</v>
      </c>
      <c r="P81" s="221">
        <f t="shared" si="18"/>
        <v>6987584</v>
      </c>
    </row>
    <row r="82" spans="1:16" ht="60" x14ac:dyDescent="0.25">
      <c r="A82" s="513"/>
      <c r="B82" s="515"/>
      <c r="C82" s="12" t="s">
        <v>159</v>
      </c>
      <c r="D82" s="97" t="s">
        <v>119</v>
      </c>
      <c r="E82" s="201">
        <v>6987584</v>
      </c>
      <c r="F82" s="96" t="s">
        <v>222</v>
      </c>
      <c r="G82" s="96" t="s">
        <v>77</v>
      </c>
      <c r="H82" s="96" t="s">
        <v>100</v>
      </c>
      <c r="I82" s="152">
        <v>10</v>
      </c>
      <c r="J82" s="117">
        <v>2021</v>
      </c>
      <c r="K82" s="29"/>
      <c r="L82" s="200">
        <v>50</v>
      </c>
      <c r="M82" s="12" t="s">
        <v>136</v>
      </c>
      <c r="N82" s="37" t="s">
        <v>137</v>
      </c>
      <c r="O82" s="220">
        <f>P82*54.51%</f>
        <v>3808932.0384000004</v>
      </c>
      <c r="P82" s="221">
        <f t="shared" ref="P82:P87" si="19">E82</f>
        <v>6987584</v>
      </c>
    </row>
    <row r="83" spans="1:16" ht="89.25" x14ac:dyDescent="0.25">
      <c r="A83" s="513"/>
      <c r="B83" s="515"/>
      <c r="C83" s="47" t="s">
        <v>36</v>
      </c>
      <c r="D83" s="97" t="s">
        <v>120</v>
      </c>
      <c r="E83" s="201">
        <v>55774602</v>
      </c>
      <c r="F83" s="118" t="s">
        <v>223</v>
      </c>
      <c r="G83" s="118" t="s">
        <v>243</v>
      </c>
      <c r="H83" s="96" t="s">
        <v>100</v>
      </c>
      <c r="I83" s="138"/>
      <c r="J83" s="31"/>
      <c r="K83" s="253">
        <v>1753</v>
      </c>
      <c r="L83" s="254">
        <v>17526</v>
      </c>
      <c r="M83" s="12" t="s">
        <v>136</v>
      </c>
      <c r="N83" s="12" t="s">
        <v>138</v>
      </c>
      <c r="O83" s="220">
        <f>P83*85%</f>
        <v>47408411.699999996</v>
      </c>
      <c r="P83" s="221">
        <f t="shared" si="19"/>
        <v>55774602</v>
      </c>
    </row>
    <row r="84" spans="1:16" ht="89.25" x14ac:dyDescent="0.25">
      <c r="A84" s="513"/>
      <c r="B84" s="515"/>
      <c r="C84" s="47" t="s">
        <v>36</v>
      </c>
      <c r="D84" s="97" t="s">
        <v>120</v>
      </c>
      <c r="E84" s="201">
        <v>55774602</v>
      </c>
      <c r="F84" s="118" t="s">
        <v>224</v>
      </c>
      <c r="G84" s="118" t="s">
        <v>242</v>
      </c>
      <c r="H84" s="96" t="s">
        <v>100</v>
      </c>
      <c r="I84" s="152">
        <v>0</v>
      </c>
      <c r="J84" s="117">
        <v>2021</v>
      </c>
      <c r="K84" s="29"/>
      <c r="L84" s="255">
        <v>11657</v>
      </c>
      <c r="M84" s="12" t="s">
        <v>136</v>
      </c>
      <c r="N84" s="12" t="s">
        <v>138</v>
      </c>
      <c r="O84" s="220">
        <f>P84*85%</f>
        <v>47408411.699999996</v>
      </c>
      <c r="P84" s="221">
        <f t="shared" si="19"/>
        <v>55774602</v>
      </c>
    </row>
    <row r="85" spans="1:16" ht="89.25" x14ac:dyDescent="0.25">
      <c r="A85" s="513"/>
      <c r="B85" s="515"/>
      <c r="C85" s="12" t="s">
        <v>159</v>
      </c>
      <c r="D85" s="97" t="s">
        <v>120</v>
      </c>
      <c r="E85" s="201">
        <v>15731298</v>
      </c>
      <c r="F85" s="118" t="s">
        <v>223</v>
      </c>
      <c r="G85" s="118" t="s">
        <v>243</v>
      </c>
      <c r="H85" s="96" t="s">
        <v>100</v>
      </c>
      <c r="I85" s="139"/>
      <c r="J85" s="31"/>
      <c r="K85" s="253">
        <v>494</v>
      </c>
      <c r="L85" s="254">
        <v>4944</v>
      </c>
      <c r="M85" s="12" t="s">
        <v>136</v>
      </c>
      <c r="N85" s="12" t="s">
        <v>138</v>
      </c>
      <c r="O85" s="220">
        <f>P85*54.51%</f>
        <v>8575130.5398000013</v>
      </c>
      <c r="P85" s="221">
        <f t="shared" si="19"/>
        <v>15731298</v>
      </c>
    </row>
    <row r="86" spans="1:16" ht="89.25" x14ac:dyDescent="0.25">
      <c r="A86" s="513"/>
      <c r="B86" s="515"/>
      <c r="C86" s="12" t="s">
        <v>159</v>
      </c>
      <c r="D86" s="97" t="s">
        <v>120</v>
      </c>
      <c r="E86" s="201">
        <v>15731298</v>
      </c>
      <c r="F86" s="118" t="s">
        <v>224</v>
      </c>
      <c r="G86" s="118" t="s">
        <v>242</v>
      </c>
      <c r="H86" s="96" t="s">
        <v>100</v>
      </c>
      <c r="I86" s="152">
        <v>0</v>
      </c>
      <c r="J86" s="117">
        <v>2021</v>
      </c>
      <c r="K86" s="29"/>
      <c r="L86" s="255">
        <v>3288</v>
      </c>
      <c r="M86" s="12" t="s">
        <v>136</v>
      </c>
      <c r="N86" s="12" t="s">
        <v>138</v>
      </c>
      <c r="O86" s="220">
        <f>P86*54.51%</f>
        <v>8575130.5398000013</v>
      </c>
      <c r="P86" s="221">
        <f t="shared" si="19"/>
        <v>15731298</v>
      </c>
    </row>
    <row r="87" spans="1:16" ht="60" x14ac:dyDescent="0.25">
      <c r="A87" s="513"/>
      <c r="B87" s="515"/>
      <c r="C87" s="47" t="s">
        <v>36</v>
      </c>
      <c r="D87" s="97" t="s">
        <v>121</v>
      </c>
      <c r="E87" s="201">
        <v>31902000</v>
      </c>
      <c r="F87" s="96" t="s">
        <v>56</v>
      </c>
      <c r="G87" s="96" t="s">
        <v>244</v>
      </c>
      <c r="H87" s="96" t="s">
        <v>100</v>
      </c>
      <c r="I87" s="138"/>
      <c r="J87" s="138"/>
      <c r="K87" s="159">
        <v>3334</v>
      </c>
      <c r="L87" s="200">
        <v>33334</v>
      </c>
      <c r="M87" s="12" t="s">
        <v>139</v>
      </c>
      <c r="N87" s="37" t="s">
        <v>140</v>
      </c>
      <c r="O87" s="220">
        <f>P87*85%</f>
        <v>27116700</v>
      </c>
      <c r="P87" s="221">
        <f t="shared" si="19"/>
        <v>31902000</v>
      </c>
    </row>
    <row r="88" spans="1:16" ht="60" x14ac:dyDescent="0.25">
      <c r="A88" s="513"/>
      <c r="B88" s="515"/>
      <c r="C88" s="47" t="s">
        <v>36</v>
      </c>
      <c r="D88" s="97" t="s">
        <v>121</v>
      </c>
      <c r="E88" s="201">
        <v>31902000</v>
      </c>
      <c r="F88" s="96" t="s">
        <v>225</v>
      </c>
      <c r="G88" s="96" t="s">
        <v>245</v>
      </c>
      <c r="H88" s="96" t="s">
        <v>100</v>
      </c>
      <c r="I88" s="256">
        <v>26809</v>
      </c>
      <c r="J88" s="117">
        <v>2021</v>
      </c>
      <c r="K88" s="29"/>
      <c r="L88" s="257">
        <v>26961</v>
      </c>
      <c r="M88" s="12" t="s">
        <v>139</v>
      </c>
      <c r="N88" s="37" t="s">
        <v>140</v>
      </c>
      <c r="O88" s="220">
        <f>P88*85%</f>
        <v>27116700</v>
      </c>
      <c r="P88" s="221">
        <f t="shared" ref="P88:P90" si="20">E88</f>
        <v>31902000</v>
      </c>
    </row>
    <row r="89" spans="1:16" ht="60" x14ac:dyDescent="0.25">
      <c r="A89" s="513"/>
      <c r="B89" s="515"/>
      <c r="C89" s="12" t="s">
        <v>159</v>
      </c>
      <c r="D89" s="97" t="s">
        <v>121</v>
      </c>
      <c r="E89" s="201">
        <v>8998000</v>
      </c>
      <c r="F89" s="96" t="s">
        <v>56</v>
      </c>
      <c r="G89" s="96" t="s">
        <v>244</v>
      </c>
      <c r="H89" s="96" t="s">
        <v>100</v>
      </c>
      <c r="I89" s="139"/>
      <c r="J89" s="31"/>
      <c r="K89" s="159">
        <v>940</v>
      </c>
      <c r="L89" s="200">
        <v>9401</v>
      </c>
      <c r="M89" s="12" t="s">
        <v>139</v>
      </c>
      <c r="N89" s="37" t="s">
        <v>140</v>
      </c>
      <c r="O89" s="220">
        <f>P89*54.51%</f>
        <v>4904809.8</v>
      </c>
      <c r="P89" s="221">
        <f t="shared" si="20"/>
        <v>8998000</v>
      </c>
    </row>
    <row r="90" spans="1:16" ht="60.75" thickBot="1" x14ac:dyDescent="0.3">
      <c r="A90" s="513"/>
      <c r="B90" s="516"/>
      <c r="C90" s="12" t="s">
        <v>159</v>
      </c>
      <c r="D90" s="198" t="s">
        <v>121</v>
      </c>
      <c r="E90" s="201">
        <v>8998000</v>
      </c>
      <c r="F90" s="179" t="s">
        <v>225</v>
      </c>
      <c r="G90" s="179" t="s">
        <v>245</v>
      </c>
      <c r="H90" s="96" t="s">
        <v>100</v>
      </c>
      <c r="I90" s="256">
        <v>7561</v>
      </c>
      <c r="J90" s="117">
        <v>2021</v>
      </c>
      <c r="K90" s="108"/>
      <c r="L90" s="258">
        <v>7604</v>
      </c>
      <c r="M90" s="12" t="s">
        <v>139</v>
      </c>
      <c r="N90" s="37" t="s">
        <v>140</v>
      </c>
      <c r="O90" s="222">
        <f>P90*54.51%</f>
        <v>4904809.8</v>
      </c>
      <c r="P90" s="223">
        <f t="shared" si="20"/>
        <v>8998000</v>
      </c>
    </row>
    <row r="91" spans="1:16" ht="76.5" customHeight="1" thickTop="1" x14ac:dyDescent="0.25">
      <c r="A91" s="513"/>
      <c r="B91" s="524" t="s">
        <v>61</v>
      </c>
      <c r="C91" s="46" t="s">
        <v>36</v>
      </c>
      <c r="D91" s="131" t="s">
        <v>246</v>
      </c>
      <c r="E91" s="247">
        <v>46792259</v>
      </c>
      <c r="F91" s="133" t="s">
        <v>56</v>
      </c>
      <c r="G91" s="133" t="s">
        <v>214</v>
      </c>
      <c r="H91" s="202" t="s">
        <v>100</v>
      </c>
      <c r="I91" s="140"/>
      <c r="J91" s="241"/>
      <c r="K91" s="249">
        <v>3597</v>
      </c>
      <c r="L91" s="203">
        <v>92123</v>
      </c>
      <c r="M91" s="15">
        <v>151</v>
      </c>
      <c r="N91" s="58" t="s">
        <v>87</v>
      </c>
      <c r="O91" s="224">
        <f>P91*85%</f>
        <v>39773420.149999999</v>
      </c>
      <c r="P91" s="225">
        <f>E91</f>
        <v>46792259</v>
      </c>
    </row>
    <row r="92" spans="1:16" ht="60.75" customHeight="1" x14ac:dyDescent="0.25">
      <c r="A92" s="513"/>
      <c r="B92" s="525"/>
      <c r="C92" s="47" t="s">
        <v>36</v>
      </c>
      <c r="D92" s="97" t="s">
        <v>246</v>
      </c>
      <c r="E92" s="188">
        <v>46792259</v>
      </c>
      <c r="F92" s="96" t="s">
        <v>225</v>
      </c>
      <c r="G92" s="96" t="s">
        <v>215</v>
      </c>
      <c r="H92" s="174" t="s">
        <v>100</v>
      </c>
      <c r="I92" s="152">
        <v>47274</v>
      </c>
      <c r="J92" s="117">
        <v>2021</v>
      </c>
      <c r="K92" s="110"/>
      <c r="L92" s="152">
        <v>50014</v>
      </c>
      <c r="M92" s="12">
        <v>151</v>
      </c>
      <c r="N92" s="59" t="s">
        <v>87</v>
      </c>
      <c r="O92" s="220">
        <f>P92*85%</f>
        <v>39773420.149999999</v>
      </c>
      <c r="P92" s="225">
        <f t="shared" ref="P92:P94" si="21">E92</f>
        <v>46792259</v>
      </c>
    </row>
    <row r="93" spans="1:16" ht="63" customHeight="1" x14ac:dyDescent="0.25">
      <c r="A93" s="513"/>
      <c r="B93" s="525"/>
      <c r="C93" s="12" t="s">
        <v>159</v>
      </c>
      <c r="D93" s="97" t="s">
        <v>246</v>
      </c>
      <c r="E93" s="201">
        <v>13197816</v>
      </c>
      <c r="F93" s="96" t="s">
        <v>56</v>
      </c>
      <c r="G93" s="96" t="s">
        <v>214</v>
      </c>
      <c r="H93" s="174" t="s">
        <v>100</v>
      </c>
      <c r="I93" s="232"/>
      <c r="J93" s="74"/>
      <c r="K93" s="180">
        <v>1015</v>
      </c>
      <c r="L93" s="250">
        <v>25983</v>
      </c>
      <c r="M93" s="12">
        <v>151</v>
      </c>
      <c r="N93" s="59" t="s">
        <v>87</v>
      </c>
      <c r="O93" s="220">
        <f>P93*54.51%</f>
        <v>7194129.5016000001</v>
      </c>
      <c r="P93" s="225">
        <f t="shared" si="21"/>
        <v>13197816</v>
      </c>
    </row>
    <row r="94" spans="1:16" ht="102.75" customHeight="1" x14ac:dyDescent="0.25">
      <c r="A94" s="513"/>
      <c r="B94" s="525"/>
      <c r="C94" s="12" t="s">
        <v>159</v>
      </c>
      <c r="D94" s="97" t="s">
        <v>246</v>
      </c>
      <c r="E94" s="201">
        <v>13197816</v>
      </c>
      <c r="F94" s="96" t="s">
        <v>225</v>
      </c>
      <c r="G94" s="96" t="s">
        <v>215</v>
      </c>
      <c r="H94" s="174" t="s">
        <v>100</v>
      </c>
      <c r="I94" s="152">
        <v>13334</v>
      </c>
      <c r="J94" s="117">
        <v>2021</v>
      </c>
      <c r="K94" s="110"/>
      <c r="L94" s="152">
        <v>14106</v>
      </c>
      <c r="M94" s="12">
        <v>151</v>
      </c>
      <c r="N94" s="59" t="s">
        <v>87</v>
      </c>
      <c r="O94" s="220">
        <f>P94*54.51%</f>
        <v>7194129.5016000001</v>
      </c>
      <c r="P94" s="225">
        <f t="shared" si="21"/>
        <v>13197816</v>
      </c>
    </row>
    <row r="95" spans="1:16" ht="102.75" customHeight="1" x14ac:dyDescent="0.25">
      <c r="A95" s="513"/>
      <c r="B95" s="525"/>
      <c r="C95" s="47" t="s">
        <v>36</v>
      </c>
      <c r="D95" s="97" t="s">
        <v>122</v>
      </c>
      <c r="E95" s="201">
        <v>79459830</v>
      </c>
      <c r="F95" s="96" t="s">
        <v>208</v>
      </c>
      <c r="G95" s="96" t="s">
        <v>247</v>
      </c>
      <c r="H95" s="174" t="s">
        <v>100</v>
      </c>
      <c r="I95" s="110"/>
      <c r="J95" s="74"/>
      <c r="K95" s="180">
        <v>858</v>
      </c>
      <c r="L95" s="203">
        <v>5713</v>
      </c>
      <c r="M95" s="12">
        <v>151</v>
      </c>
      <c r="N95" s="59" t="s">
        <v>87</v>
      </c>
      <c r="O95" s="220">
        <f>P95*85%</f>
        <v>67540855.5</v>
      </c>
      <c r="P95" s="221">
        <f>E95</f>
        <v>79459830</v>
      </c>
    </row>
    <row r="96" spans="1:16" ht="102.75" customHeight="1" x14ac:dyDescent="0.25">
      <c r="A96" s="513"/>
      <c r="B96" s="525"/>
      <c r="C96" s="47" t="s">
        <v>36</v>
      </c>
      <c r="D96" s="97" t="s">
        <v>122</v>
      </c>
      <c r="E96" s="201">
        <v>79459830</v>
      </c>
      <c r="F96" s="96" t="s">
        <v>226</v>
      </c>
      <c r="G96" s="96" t="s">
        <v>248</v>
      </c>
      <c r="H96" s="174" t="s">
        <v>100</v>
      </c>
      <c r="I96" s="152">
        <v>0</v>
      </c>
      <c r="J96" s="117">
        <v>2021</v>
      </c>
      <c r="K96" s="73"/>
      <c r="L96" s="203">
        <v>2289</v>
      </c>
      <c r="M96" s="12">
        <v>151</v>
      </c>
      <c r="N96" s="59" t="s">
        <v>87</v>
      </c>
      <c r="O96" s="220">
        <f>P96*85%</f>
        <v>67540855.5</v>
      </c>
      <c r="P96" s="221">
        <f t="shared" ref="P96:P98" si="22">E96</f>
        <v>79459830</v>
      </c>
    </row>
    <row r="97" spans="1:16" ht="102.75" customHeight="1" x14ac:dyDescent="0.25">
      <c r="A97" s="513"/>
      <c r="B97" s="525"/>
      <c r="C97" s="12" t="s">
        <v>159</v>
      </c>
      <c r="D97" s="97" t="s">
        <v>122</v>
      </c>
      <c r="E97" s="201">
        <v>22490170</v>
      </c>
      <c r="F97" s="96" t="s">
        <v>208</v>
      </c>
      <c r="G97" s="96" t="s">
        <v>247</v>
      </c>
      <c r="H97" s="174" t="s">
        <v>100</v>
      </c>
      <c r="I97" s="74"/>
      <c r="J97" s="74"/>
      <c r="K97" s="180">
        <v>242</v>
      </c>
      <c r="L97" s="203">
        <v>1622</v>
      </c>
      <c r="M97" s="12">
        <v>151</v>
      </c>
      <c r="N97" s="59" t="s">
        <v>87</v>
      </c>
      <c r="O97" s="220">
        <f>P97*54.51%</f>
        <v>12259391.667000001</v>
      </c>
      <c r="P97" s="221">
        <f t="shared" si="22"/>
        <v>22490170</v>
      </c>
    </row>
    <row r="98" spans="1:16" ht="102.75" customHeight="1" thickBot="1" x14ac:dyDescent="0.3">
      <c r="A98" s="514"/>
      <c r="B98" s="526"/>
      <c r="C98" s="16" t="s">
        <v>159</v>
      </c>
      <c r="D98" s="198" t="s">
        <v>122</v>
      </c>
      <c r="E98" s="201">
        <v>22490170</v>
      </c>
      <c r="F98" s="96" t="s">
        <v>226</v>
      </c>
      <c r="G98" s="96" t="s">
        <v>248</v>
      </c>
      <c r="H98" s="179" t="s">
        <v>100</v>
      </c>
      <c r="I98" s="152">
        <v>0</v>
      </c>
      <c r="J98" s="117">
        <v>2021</v>
      </c>
      <c r="K98" s="72"/>
      <c r="L98" s="203">
        <v>645</v>
      </c>
      <c r="M98" s="12">
        <v>151</v>
      </c>
      <c r="N98" s="59" t="s">
        <v>87</v>
      </c>
      <c r="O98" s="222">
        <f>P98*54.51%</f>
        <v>12259391.667000001</v>
      </c>
      <c r="P98" s="223">
        <f t="shared" si="22"/>
        <v>22490170</v>
      </c>
    </row>
    <row r="99" spans="1:16" ht="102.75" customHeight="1" thickTop="1" x14ac:dyDescent="0.25">
      <c r="A99" s="511" t="s">
        <v>64</v>
      </c>
      <c r="B99" s="321" t="s">
        <v>65</v>
      </c>
      <c r="C99" s="48" t="s">
        <v>36</v>
      </c>
      <c r="D99" s="131" t="s">
        <v>233</v>
      </c>
      <c r="E99" s="204">
        <v>8075000</v>
      </c>
      <c r="F99" s="205" t="s">
        <v>59</v>
      </c>
      <c r="G99" s="133" t="s">
        <v>66</v>
      </c>
      <c r="H99" s="192" t="s">
        <v>70</v>
      </c>
      <c r="I99" s="141"/>
      <c r="J99" s="49"/>
      <c r="K99" s="105">
        <v>0</v>
      </c>
      <c r="L99" s="105">
        <v>12</v>
      </c>
      <c r="M99" s="19">
        <v>138</v>
      </c>
      <c r="N99" s="50" t="s">
        <v>88</v>
      </c>
      <c r="O99" s="224">
        <f>P99*95%</f>
        <v>7671250</v>
      </c>
      <c r="P99" s="225">
        <f>E99</f>
        <v>8075000</v>
      </c>
    </row>
    <row r="100" spans="1:16" ht="102.75" customHeight="1" x14ac:dyDescent="0.25">
      <c r="A100" s="500"/>
      <c r="B100" s="273"/>
      <c r="C100" s="47" t="s">
        <v>36</v>
      </c>
      <c r="D100" s="97" t="s">
        <v>233</v>
      </c>
      <c r="E100" s="167">
        <v>8075000</v>
      </c>
      <c r="F100" s="206" t="s">
        <v>213</v>
      </c>
      <c r="G100" s="207" t="s">
        <v>249</v>
      </c>
      <c r="H100" s="174" t="s">
        <v>70</v>
      </c>
      <c r="I100" s="98">
        <v>0</v>
      </c>
      <c r="J100" s="100">
        <v>2021</v>
      </c>
      <c r="K100" s="51"/>
      <c r="L100" s="100">
        <v>5</v>
      </c>
      <c r="M100" s="14">
        <v>138</v>
      </c>
      <c r="N100" s="53" t="s">
        <v>88</v>
      </c>
      <c r="O100" s="224">
        <f t="shared" ref="O100:O102" si="23">P100*95%</f>
        <v>7671250</v>
      </c>
      <c r="P100" s="225">
        <f t="shared" ref="P100:P102" si="24">E100</f>
        <v>8075000</v>
      </c>
    </row>
    <row r="101" spans="1:16" ht="102.75" customHeight="1" x14ac:dyDescent="0.25">
      <c r="A101" s="500"/>
      <c r="B101" s="273"/>
      <c r="C101" s="12" t="s">
        <v>159</v>
      </c>
      <c r="D101" s="97" t="s">
        <v>233</v>
      </c>
      <c r="E101" s="167">
        <v>1425000</v>
      </c>
      <c r="F101" s="208" t="s">
        <v>59</v>
      </c>
      <c r="G101" s="118" t="s">
        <v>66</v>
      </c>
      <c r="H101" s="174" t="s">
        <v>70</v>
      </c>
      <c r="I101" s="51"/>
      <c r="J101" s="51"/>
      <c r="K101" s="100">
        <v>0</v>
      </c>
      <c r="L101" s="100">
        <v>12</v>
      </c>
      <c r="M101" s="14">
        <v>138</v>
      </c>
      <c r="N101" s="53" t="s">
        <v>88</v>
      </c>
      <c r="O101" s="224">
        <f t="shared" si="23"/>
        <v>1353750</v>
      </c>
      <c r="P101" s="225">
        <f t="shared" si="24"/>
        <v>1425000</v>
      </c>
    </row>
    <row r="102" spans="1:16" ht="102.75" customHeight="1" thickBot="1" x14ac:dyDescent="0.3">
      <c r="A102" s="500"/>
      <c r="B102" s="274"/>
      <c r="C102" s="16" t="s">
        <v>159</v>
      </c>
      <c r="D102" s="198" t="s">
        <v>233</v>
      </c>
      <c r="E102" s="167">
        <v>1425000</v>
      </c>
      <c r="F102" s="206" t="s">
        <v>213</v>
      </c>
      <c r="G102" s="207" t="s">
        <v>250</v>
      </c>
      <c r="H102" s="174" t="s">
        <v>70</v>
      </c>
      <c r="I102" s="99">
        <v>0</v>
      </c>
      <c r="J102" s="101">
        <v>2021</v>
      </c>
      <c r="K102" s="54"/>
      <c r="L102" s="101">
        <v>5</v>
      </c>
      <c r="M102" s="20">
        <v>138</v>
      </c>
      <c r="N102" s="55" t="s">
        <v>88</v>
      </c>
      <c r="O102" s="222">
        <f t="shared" si="23"/>
        <v>1353750</v>
      </c>
      <c r="P102" s="223">
        <f t="shared" si="24"/>
        <v>1425000</v>
      </c>
    </row>
    <row r="103" spans="1:16" ht="102.75" customHeight="1" thickTop="1" x14ac:dyDescent="0.25">
      <c r="A103" s="500"/>
      <c r="B103" s="321" t="s">
        <v>67</v>
      </c>
      <c r="C103" s="48" t="s">
        <v>36</v>
      </c>
      <c r="D103" s="131" t="s">
        <v>156</v>
      </c>
      <c r="E103" s="204">
        <v>8075000</v>
      </c>
      <c r="F103" s="205" t="s">
        <v>59</v>
      </c>
      <c r="G103" s="133" t="s">
        <v>66</v>
      </c>
      <c r="H103" s="133" t="s">
        <v>70</v>
      </c>
      <c r="I103" s="49"/>
      <c r="J103" s="49"/>
      <c r="K103" s="105">
        <v>0</v>
      </c>
      <c r="L103" s="105">
        <v>4</v>
      </c>
      <c r="M103" s="19">
        <v>139</v>
      </c>
      <c r="N103" s="50" t="s">
        <v>89</v>
      </c>
      <c r="O103" s="224">
        <f>P103*95%</f>
        <v>7671250</v>
      </c>
      <c r="P103" s="225">
        <f>E103</f>
        <v>8075000</v>
      </c>
    </row>
    <row r="104" spans="1:16" ht="102.75" customHeight="1" x14ac:dyDescent="0.25">
      <c r="A104" s="500"/>
      <c r="B104" s="273"/>
      <c r="C104" s="47" t="s">
        <v>36</v>
      </c>
      <c r="D104" s="97" t="s">
        <v>156</v>
      </c>
      <c r="E104" s="167">
        <v>8075000</v>
      </c>
      <c r="F104" s="206" t="s">
        <v>213</v>
      </c>
      <c r="G104" s="207" t="s">
        <v>249</v>
      </c>
      <c r="H104" s="174" t="s">
        <v>70</v>
      </c>
      <c r="I104" s="98">
        <v>0</v>
      </c>
      <c r="J104" s="100">
        <v>2021</v>
      </c>
      <c r="K104" s="51"/>
      <c r="L104" s="100">
        <v>1</v>
      </c>
      <c r="M104" s="14">
        <v>139</v>
      </c>
      <c r="N104" s="53" t="s">
        <v>89</v>
      </c>
      <c r="O104" s="220">
        <f t="shared" ref="O104:O106" si="25">P104*95%</f>
        <v>7671250</v>
      </c>
      <c r="P104" s="225">
        <f t="shared" ref="P104:P106" si="26">E104</f>
        <v>8075000</v>
      </c>
    </row>
    <row r="105" spans="1:16" ht="102.75" customHeight="1" x14ac:dyDescent="0.25">
      <c r="A105" s="500"/>
      <c r="B105" s="273"/>
      <c r="C105" s="12" t="s">
        <v>159</v>
      </c>
      <c r="D105" s="97" t="s">
        <v>156</v>
      </c>
      <c r="E105" s="167">
        <v>1425000</v>
      </c>
      <c r="F105" s="208" t="s">
        <v>59</v>
      </c>
      <c r="G105" s="118" t="s">
        <v>66</v>
      </c>
      <c r="H105" s="174" t="s">
        <v>70</v>
      </c>
      <c r="I105" s="142"/>
      <c r="J105" s="51"/>
      <c r="K105" s="100">
        <v>0</v>
      </c>
      <c r="L105" s="100">
        <v>4</v>
      </c>
      <c r="M105" s="14">
        <v>139</v>
      </c>
      <c r="N105" s="53" t="s">
        <v>89</v>
      </c>
      <c r="O105" s="220">
        <f t="shared" si="25"/>
        <v>1353750</v>
      </c>
      <c r="P105" s="225">
        <f t="shared" si="26"/>
        <v>1425000</v>
      </c>
    </row>
    <row r="106" spans="1:16" ht="102.75" customHeight="1" thickBot="1" x14ac:dyDescent="0.3">
      <c r="A106" s="500"/>
      <c r="B106" s="274"/>
      <c r="C106" s="16" t="s">
        <v>159</v>
      </c>
      <c r="D106" s="198" t="s">
        <v>156</v>
      </c>
      <c r="E106" s="167">
        <v>1425000</v>
      </c>
      <c r="F106" s="206" t="s">
        <v>213</v>
      </c>
      <c r="G106" s="207" t="s">
        <v>249</v>
      </c>
      <c r="H106" s="174" t="s">
        <v>70</v>
      </c>
      <c r="I106" s="112">
        <v>0</v>
      </c>
      <c r="J106" s="101">
        <v>2021</v>
      </c>
      <c r="K106" s="54"/>
      <c r="L106" s="101">
        <v>1</v>
      </c>
      <c r="M106" s="20">
        <v>139</v>
      </c>
      <c r="N106" s="55" t="s">
        <v>89</v>
      </c>
      <c r="O106" s="222">
        <f t="shared" si="25"/>
        <v>1353750</v>
      </c>
      <c r="P106" s="227">
        <f t="shared" si="26"/>
        <v>1425000</v>
      </c>
    </row>
    <row r="107" spans="1:16" ht="102.75" customHeight="1" thickTop="1" x14ac:dyDescent="0.25">
      <c r="A107" s="500"/>
      <c r="B107" s="321" t="s">
        <v>68</v>
      </c>
      <c r="C107" s="48" t="s">
        <v>36</v>
      </c>
      <c r="D107" s="209" t="s">
        <v>157</v>
      </c>
      <c r="E107" s="210">
        <v>3385600</v>
      </c>
      <c r="F107" s="205" t="s">
        <v>59</v>
      </c>
      <c r="G107" s="133" t="s">
        <v>66</v>
      </c>
      <c r="H107" s="133" t="s">
        <v>70</v>
      </c>
      <c r="I107" s="143"/>
      <c r="J107" s="49"/>
      <c r="K107" s="105">
        <v>0</v>
      </c>
      <c r="L107" s="105">
        <v>1</v>
      </c>
      <c r="M107" s="19">
        <v>153</v>
      </c>
      <c r="N107" s="50" t="s">
        <v>32</v>
      </c>
      <c r="O107" s="224">
        <f>P107*95%</f>
        <v>3216320</v>
      </c>
      <c r="P107" s="226">
        <f>E107</f>
        <v>3385600</v>
      </c>
    </row>
    <row r="108" spans="1:16" ht="102.75" customHeight="1" x14ac:dyDescent="0.25">
      <c r="A108" s="500"/>
      <c r="B108" s="273"/>
      <c r="C108" s="47" t="s">
        <v>36</v>
      </c>
      <c r="D108" s="211" t="s">
        <v>157</v>
      </c>
      <c r="E108" s="167">
        <v>3385600</v>
      </c>
      <c r="F108" s="206" t="s">
        <v>213</v>
      </c>
      <c r="G108" s="207" t="s">
        <v>249</v>
      </c>
      <c r="H108" s="174" t="s">
        <v>70</v>
      </c>
      <c r="I108" s="98">
        <v>0</v>
      </c>
      <c r="J108" s="100">
        <v>2021</v>
      </c>
      <c r="K108" s="51"/>
      <c r="L108" s="100">
        <v>1</v>
      </c>
      <c r="M108" s="14">
        <v>153</v>
      </c>
      <c r="N108" s="53" t="s">
        <v>32</v>
      </c>
      <c r="O108" s="224">
        <f t="shared" ref="O108:O110" si="27">P108*95%</f>
        <v>3216320</v>
      </c>
      <c r="P108" s="225">
        <f t="shared" ref="P108:P109" si="28">E108</f>
        <v>3385600</v>
      </c>
    </row>
    <row r="109" spans="1:16" ht="102.75" customHeight="1" x14ac:dyDescent="0.25">
      <c r="A109" s="500"/>
      <c r="B109" s="273"/>
      <c r="C109" s="12" t="s">
        <v>159</v>
      </c>
      <c r="D109" s="211" t="s">
        <v>157</v>
      </c>
      <c r="E109" s="167">
        <v>614400</v>
      </c>
      <c r="F109" s="208" t="s">
        <v>59</v>
      </c>
      <c r="G109" s="118" t="s">
        <v>66</v>
      </c>
      <c r="H109" s="174" t="s">
        <v>70</v>
      </c>
      <c r="I109" s="51"/>
      <c r="J109" s="51"/>
      <c r="K109" s="100">
        <v>0</v>
      </c>
      <c r="L109" s="100">
        <v>1</v>
      </c>
      <c r="M109" s="14">
        <v>153</v>
      </c>
      <c r="N109" s="53" t="s">
        <v>32</v>
      </c>
      <c r="O109" s="224">
        <f t="shared" si="27"/>
        <v>583680</v>
      </c>
      <c r="P109" s="225">
        <f t="shared" si="28"/>
        <v>614400</v>
      </c>
    </row>
    <row r="110" spans="1:16" ht="102.75" customHeight="1" thickBot="1" x14ac:dyDescent="0.3">
      <c r="A110" s="500"/>
      <c r="B110" s="274"/>
      <c r="C110" s="16" t="s">
        <v>159</v>
      </c>
      <c r="D110" s="212" t="s">
        <v>157</v>
      </c>
      <c r="E110" s="167">
        <v>614400</v>
      </c>
      <c r="F110" s="206" t="s">
        <v>213</v>
      </c>
      <c r="G110" s="207" t="s">
        <v>249</v>
      </c>
      <c r="H110" s="174" t="s">
        <v>70</v>
      </c>
      <c r="I110" s="98">
        <v>0</v>
      </c>
      <c r="J110" s="101">
        <v>2021</v>
      </c>
      <c r="K110" s="54"/>
      <c r="L110" s="101">
        <v>1</v>
      </c>
      <c r="M110" s="20">
        <v>153</v>
      </c>
      <c r="N110" s="55" t="s">
        <v>32</v>
      </c>
      <c r="O110" s="222">
        <f t="shared" si="27"/>
        <v>583680</v>
      </c>
      <c r="P110" s="223">
        <v>614400</v>
      </c>
    </row>
    <row r="111" spans="1:16" ht="102.75" customHeight="1" thickTop="1" x14ac:dyDescent="0.25">
      <c r="A111" s="500"/>
      <c r="B111" s="321" t="s">
        <v>69</v>
      </c>
      <c r="C111" s="48" t="s">
        <v>36</v>
      </c>
      <c r="D111" s="131" t="s">
        <v>158</v>
      </c>
      <c r="E111" s="210">
        <v>1692800</v>
      </c>
      <c r="F111" s="205" t="s">
        <v>59</v>
      </c>
      <c r="G111" s="133" t="s">
        <v>66</v>
      </c>
      <c r="H111" s="133" t="s">
        <v>70</v>
      </c>
      <c r="I111" s="141"/>
      <c r="J111" s="49"/>
      <c r="K111" s="105">
        <v>0</v>
      </c>
      <c r="L111" s="105">
        <v>2</v>
      </c>
      <c r="M111" s="19">
        <v>158</v>
      </c>
      <c r="N111" s="50" t="s">
        <v>90</v>
      </c>
      <c r="O111" s="224">
        <f>P111*95%</f>
        <v>1608160</v>
      </c>
      <c r="P111" s="225">
        <f>E111</f>
        <v>1692800</v>
      </c>
    </row>
    <row r="112" spans="1:16" ht="102.75" customHeight="1" x14ac:dyDescent="0.25">
      <c r="A112" s="500"/>
      <c r="B112" s="273"/>
      <c r="C112" s="47" t="s">
        <v>36</v>
      </c>
      <c r="D112" s="97" t="s">
        <v>158</v>
      </c>
      <c r="E112" s="167">
        <v>1692800</v>
      </c>
      <c r="F112" s="206" t="s">
        <v>213</v>
      </c>
      <c r="G112" s="207" t="s">
        <v>249</v>
      </c>
      <c r="H112" s="174" t="s">
        <v>70</v>
      </c>
      <c r="I112" s="98">
        <v>0</v>
      </c>
      <c r="J112" s="100">
        <v>2021</v>
      </c>
      <c r="K112" s="51"/>
      <c r="L112" s="100">
        <v>2</v>
      </c>
      <c r="M112" s="14">
        <v>158</v>
      </c>
      <c r="N112" s="53" t="s">
        <v>90</v>
      </c>
      <c r="O112" s="220">
        <f t="shared" ref="O112:O114" si="29">P112*95%</f>
        <v>1608160</v>
      </c>
      <c r="P112" s="221">
        <f t="shared" ref="P112:P114" si="30">E112</f>
        <v>1692800</v>
      </c>
    </row>
    <row r="113" spans="1:16" ht="102.75" customHeight="1" x14ac:dyDescent="0.25">
      <c r="A113" s="500"/>
      <c r="B113" s="275"/>
      <c r="C113" s="12" t="s">
        <v>159</v>
      </c>
      <c r="D113" s="97" t="s">
        <v>158</v>
      </c>
      <c r="E113" s="167">
        <v>307200</v>
      </c>
      <c r="F113" s="208" t="s">
        <v>59</v>
      </c>
      <c r="G113" s="118" t="s">
        <v>66</v>
      </c>
      <c r="H113" s="174" t="s">
        <v>70</v>
      </c>
      <c r="I113" s="56"/>
      <c r="J113" s="51"/>
      <c r="K113" s="100">
        <v>0</v>
      </c>
      <c r="L113" s="213">
        <v>2</v>
      </c>
      <c r="M113" s="35">
        <v>158</v>
      </c>
      <c r="N113" s="57" t="s">
        <v>90</v>
      </c>
      <c r="O113" s="220">
        <f t="shared" si="29"/>
        <v>291840</v>
      </c>
      <c r="P113" s="221">
        <f t="shared" si="30"/>
        <v>307200</v>
      </c>
    </row>
    <row r="114" spans="1:16" ht="102.75" customHeight="1" thickBot="1" x14ac:dyDescent="0.3">
      <c r="A114" s="501"/>
      <c r="B114" s="273"/>
      <c r="C114" s="16" t="s">
        <v>159</v>
      </c>
      <c r="D114" s="97" t="s">
        <v>158</v>
      </c>
      <c r="E114" s="214">
        <v>307200</v>
      </c>
      <c r="F114" s="206" t="s">
        <v>213</v>
      </c>
      <c r="G114" s="207" t="s">
        <v>249</v>
      </c>
      <c r="H114" s="174" t="s">
        <v>70</v>
      </c>
      <c r="I114" s="98">
        <v>0</v>
      </c>
      <c r="J114" s="101">
        <v>2021</v>
      </c>
      <c r="K114" s="51"/>
      <c r="L114" s="100">
        <v>2</v>
      </c>
      <c r="M114" s="14">
        <v>158</v>
      </c>
      <c r="N114" s="53" t="s">
        <v>90</v>
      </c>
      <c r="O114" s="222">
        <f t="shared" si="29"/>
        <v>291840</v>
      </c>
      <c r="P114" s="223">
        <f t="shared" si="30"/>
        <v>307200</v>
      </c>
    </row>
    <row r="115" spans="1:16" ht="102.75" customHeight="1" thickTop="1" x14ac:dyDescent="0.25">
      <c r="A115" s="67" t="s">
        <v>52</v>
      </c>
      <c r="B115" s="32" t="s">
        <v>25</v>
      </c>
      <c r="C115" s="48" t="s">
        <v>36</v>
      </c>
      <c r="D115" s="133" t="s">
        <v>48</v>
      </c>
      <c r="E115" s="157">
        <v>670723776</v>
      </c>
      <c r="F115" s="133" t="s">
        <v>256</v>
      </c>
      <c r="G115" s="133" t="s">
        <v>257</v>
      </c>
      <c r="H115" s="133" t="s">
        <v>100</v>
      </c>
      <c r="I115" s="156"/>
      <c r="J115" s="49"/>
      <c r="K115" s="103">
        <v>14659</v>
      </c>
      <c r="L115" s="103">
        <v>154486</v>
      </c>
      <c r="M115" s="19">
        <v>136</v>
      </c>
      <c r="N115" s="15" t="s">
        <v>91</v>
      </c>
      <c r="O115" s="224">
        <f>P115*85%</f>
        <v>570115209.60000002</v>
      </c>
      <c r="P115" s="225">
        <f>E115</f>
        <v>670723776</v>
      </c>
    </row>
    <row r="116" spans="1:16" ht="102.75" customHeight="1" x14ac:dyDescent="0.25">
      <c r="A116" s="2"/>
      <c r="B116" s="33"/>
      <c r="C116" s="47" t="s">
        <v>36</v>
      </c>
      <c r="D116" s="118" t="s">
        <v>48</v>
      </c>
      <c r="E116" s="157">
        <v>670723776</v>
      </c>
      <c r="F116" s="174" t="s">
        <v>26</v>
      </c>
      <c r="G116" s="174" t="s">
        <v>145</v>
      </c>
      <c r="H116" s="96" t="s">
        <v>100</v>
      </c>
      <c r="I116" s="104">
        <v>22295</v>
      </c>
      <c r="J116" s="137">
        <v>2020</v>
      </c>
      <c r="K116" s="23"/>
      <c r="L116" s="104">
        <v>28745</v>
      </c>
      <c r="M116" s="14">
        <v>136</v>
      </c>
      <c r="N116" s="18" t="s">
        <v>91</v>
      </c>
      <c r="O116" s="224">
        <f>P116*85%</f>
        <v>570115209.60000002</v>
      </c>
      <c r="P116" s="225">
        <f t="shared" ref="P116:P118" si="31">E116</f>
        <v>670723776</v>
      </c>
    </row>
    <row r="117" spans="1:16" ht="102.75" customHeight="1" x14ac:dyDescent="0.25">
      <c r="A117" s="2"/>
      <c r="B117" s="33"/>
      <c r="C117" s="12" t="s">
        <v>159</v>
      </c>
      <c r="D117" s="192" t="s">
        <v>48</v>
      </c>
      <c r="E117" s="151">
        <v>167680944</v>
      </c>
      <c r="F117" s="96" t="s">
        <v>256</v>
      </c>
      <c r="G117" s="96" t="s">
        <v>257</v>
      </c>
      <c r="H117" s="96" t="s">
        <v>100</v>
      </c>
      <c r="I117" s="163"/>
      <c r="J117" s="164"/>
      <c r="K117" s="159">
        <v>3665</v>
      </c>
      <c r="L117" s="159">
        <v>38621</v>
      </c>
      <c r="M117" s="35">
        <v>136</v>
      </c>
      <c r="N117" s="27" t="s">
        <v>91</v>
      </c>
      <c r="O117" s="220">
        <f>P117*60%</f>
        <v>100608566.39999999</v>
      </c>
      <c r="P117" s="225">
        <f t="shared" si="31"/>
        <v>167680944</v>
      </c>
    </row>
    <row r="118" spans="1:16" ht="102.75" customHeight="1" thickBot="1" x14ac:dyDescent="0.3">
      <c r="A118" s="2"/>
      <c r="B118" s="34"/>
      <c r="C118" s="16" t="s">
        <v>159</v>
      </c>
      <c r="D118" s="179" t="s">
        <v>48</v>
      </c>
      <c r="E118" s="229">
        <v>167680944</v>
      </c>
      <c r="F118" s="179" t="s">
        <v>26</v>
      </c>
      <c r="G118" s="179" t="s">
        <v>145</v>
      </c>
      <c r="H118" s="179" t="s">
        <v>100</v>
      </c>
      <c r="I118" s="183">
        <v>5731</v>
      </c>
      <c r="J118" s="155">
        <v>2020</v>
      </c>
      <c r="K118" s="64"/>
      <c r="L118" s="183">
        <v>7186</v>
      </c>
      <c r="M118" s="20">
        <v>136</v>
      </c>
      <c r="N118" s="16" t="s">
        <v>91</v>
      </c>
      <c r="O118" s="222">
        <f>P118*60%</f>
        <v>100608566.39999999</v>
      </c>
      <c r="P118" s="223">
        <f t="shared" si="31"/>
        <v>167680944</v>
      </c>
    </row>
    <row r="119" spans="1:16" ht="102.75" customHeight="1" thickTop="1" x14ac:dyDescent="0.25">
      <c r="A119" s="2"/>
      <c r="B119" s="490" t="s">
        <v>51</v>
      </c>
      <c r="C119" s="48" t="s">
        <v>36</v>
      </c>
      <c r="D119" s="118" t="s">
        <v>49</v>
      </c>
      <c r="E119" s="186">
        <v>80317833.591000006</v>
      </c>
      <c r="F119" s="133" t="s">
        <v>256</v>
      </c>
      <c r="G119" s="133" t="s">
        <v>257</v>
      </c>
      <c r="H119" s="215" t="s">
        <v>70</v>
      </c>
      <c r="I119" s="146"/>
      <c r="J119" s="75"/>
      <c r="K119" s="189">
        <v>470</v>
      </c>
      <c r="L119" s="195">
        <v>9414</v>
      </c>
      <c r="M119" s="25">
        <v>163</v>
      </c>
      <c r="N119" s="63" t="s">
        <v>92</v>
      </c>
      <c r="O119" s="224">
        <f>P119*85%</f>
        <v>68270158.55235</v>
      </c>
      <c r="P119" s="225">
        <f>E119</f>
        <v>80317833.591000006</v>
      </c>
    </row>
    <row r="120" spans="1:16" ht="102.75" customHeight="1" x14ac:dyDescent="0.25">
      <c r="A120" s="2"/>
      <c r="B120" s="490"/>
      <c r="C120" s="47" t="s">
        <v>36</v>
      </c>
      <c r="D120" s="96" t="s">
        <v>49</v>
      </c>
      <c r="E120" s="188">
        <v>80317833.591000006</v>
      </c>
      <c r="F120" s="96" t="s">
        <v>227</v>
      </c>
      <c r="G120" s="96" t="s">
        <v>145</v>
      </c>
      <c r="H120" s="96" t="s">
        <v>100</v>
      </c>
      <c r="I120" s="216">
        <v>228</v>
      </c>
      <c r="J120" s="217">
        <v>2020</v>
      </c>
      <c r="K120" s="106"/>
      <c r="L120" s="189">
        <v>744</v>
      </c>
      <c r="M120" s="14">
        <v>163</v>
      </c>
      <c r="N120" s="63" t="s">
        <v>92</v>
      </c>
      <c r="O120" s="220">
        <f>P120*85%</f>
        <v>68270158.55235</v>
      </c>
      <c r="P120" s="225">
        <f t="shared" ref="P120:P122" si="32">E120</f>
        <v>80317833.591000006</v>
      </c>
    </row>
    <row r="121" spans="1:16" ht="102.75" customHeight="1" x14ac:dyDescent="0.25">
      <c r="A121" s="2"/>
      <c r="B121" s="490"/>
      <c r="C121" s="12" t="s">
        <v>159</v>
      </c>
      <c r="D121" s="96" t="s">
        <v>49</v>
      </c>
      <c r="E121" s="188">
        <v>20660081.409000002</v>
      </c>
      <c r="F121" s="118" t="s">
        <v>256</v>
      </c>
      <c r="G121" s="118" t="s">
        <v>257</v>
      </c>
      <c r="H121" s="96" t="s">
        <v>100</v>
      </c>
      <c r="I121" s="77"/>
      <c r="J121" s="145"/>
      <c r="K121" s="189">
        <v>118</v>
      </c>
      <c r="L121" s="104">
        <v>2354</v>
      </c>
      <c r="M121" s="14">
        <v>163</v>
      </c>
      <c r="N121" s="63" t="s">
        <v>92</v>
      </c>
      <c r="O121" s="220">
        <f>P121*60%</f>
        <v>12396048.8454</v>
      </c>
      <c r="P121" s="225">
        <f t="shared" si="32"/>
        <v>20660081.409000002</v>
      </c>
    </row>
    <row r="122" spans="1:16" ht="102.75" customHeight="1" thickBot="1" x14ac:dyDescent="0.3">
      <c r="A122" s="5"/>
      <c r="B122" s="498"/>
      <c r="C122" s="16" t="s">
        <v>159</v>
      </c>
      <c r="D122" s="179" t="s">
        <v>49</v>
      </c>
      <c r="E122" s="218">
        <v>20660081.409000002</v>
      </c>
      <c r="F122" s="179" t="s">
        <v>227</v>
      </c>
      <c r="G122" s="179" t="s">
        <v>145</v>
      </c>
      <c r="H122" s="179" t="s">
        <v>100</v>
      </c>
      <c r="I122" s="190">
        <v>57</v>
      </c>
      <c r="J122" s="99">
        <v>2020</v>
      </c>
      <c r="K122" s="69"/>
      <c r="L122" s="190">
        <v>186</v>
      </c>
      <c r="M122" s="20">
        <v>163</v>
      </c>
      <c r="N122" s="276" t="s">
        <v>92</v>
      </c>
      <c r="O122" s="222">
        <f>P122*60%</f>
        <v>12396048.8454</v>
      </c>
      <c r="P122" s="223">
        <f t="shared" si="32"/>
        <v>20660081.409000002</v>
      </c>
    </row>
    <row r="123" spans="1:16" ht="66" customHeight="1" thickTop="1" x14ac:dyDescent="0.25">
      <c r="A123" s="67" t="s">
        <v>325</v>
      </c>
      <c r="B123" s="32" t="s">
        <v>326</v>
      </c>
      <c r="C123" s="48" t="s">
        <v>36</v>
      </c>
      <c r="D123" s="175" t="s">
        <v>339</v>
      </c>
      <c r="E123" s="157">
        <v>10664035</v>
      </c>
      <c r="F123" s="133" t="s">
        <v>335</v>
      </c>
      <c r="G123" s="133" t="s">
        <v>238</v>
      </c>
      <c r="H123" s="202" t="s">
        <v>100</v>
      </c>
      <c r="I123" s="156"/>
      <c r="J123" s="49"/>
      <c r="K123" s="159" t="s">
        <v>323</v>
      </c>
      <c r="L123" s="277">
        <v>7617</v>
      </c>
      <c r="M123" s="278" t="s">
        <v>327</v>
      </c>
      <c r="N123" s="278" t="s">
        <v>328</v>
      </c>
      <c r="O123" s="224">
        <f>P123*100%</f>
        <v>10664035</v>
      </c>
      <c r="P123" s="225">
        <f>E123</f>
        <v>10664035</v>
      </c>
    </row>
    <row r="124" spans="1:16" ht="69" customHeight="1" x14ac:dyDescent="0.25">
      <c r="A124" s="2"/>
      <c r="B124" s="33"/>
      <c r="C124" s="264" t="s">
        <v>36</v>
      </c>
      <c r="D124" s="175" t="s">
        <v>339</v>
      </c>
      <c r="E124" s="157">
        <v>10664035</v>
      </c>
      <c r="F124" s="96" t="s">
        <v>209</v>
      </c>
      <c r="G124" s="96" t="s">
        <v>336</v>
      </c>
      <c r="H124" s="96" t="s">
        <v>205</v>
      </c>
      <c r="I124" s="279">
        <v>0.65</v>
      </c>
      <c r="J124" s="137">
        <v>2021</v>
      </c>
      <c r="K124" s="23"/>
      <c r="L124" s="160">
        <v>0.7</v>
      </c>
      <c r="M124" s="12" t="s">
        <v>327</v>
      </c>
      <c r="N124" s="12" t="s">
        <v>328</v>
      </c>
      <c r="O124" s="224">
        <f>P124*100%</f>
        <v>10664035</v>
      </c>
      <c r="P124" s="225">
        <f t="shared" ref="P124:P130" si="33">E124</f>
        <v>10664035</v>
      </c>
    </row>
    <row r="125" spans="1:16" ht="69" customHeight="1" x14ac:dyDescent="0.25">
      <c r="A125" s="2"/>
      <c r="B125" s="33"/>
      <c r="C125" s="264" t="s">
        <v>36</v>
      </c>
      <c r="D125" s="175" t="s">
        <v>340</v>
      </c>
      <c r="E125" s="157">
        <v>10494765</v>
      </c>
      <c r="F125" s="118" t="s">
        <v>56</v>
      </c>
      <c r="G125" s="118" t="s">
        <v>214</v>
      </c>
      <c r="H125" s="192" t="s">
        <v>100</v>
      </c>
      <c r="I125" s="263"/>
      <c r="J125" s="75"/>
      <c r="K125" s="265" t="s">
        <v>323</v>
      </c>
      <c r="L125" s="280">
        <v>14992</v>
      </c>
      <c r="M125" s="27" t="s">
        <v>327</v>
      </c>
      <c r="N125" s="27" t="s">
        <v>328</v>
      </c>
      <c r="O125" s="224">
        <f>P125*100%</f>
        <v>10494765</v>
      </c>
      <c r="P125" s="225">
        <f t="shared" si="33"/>
        <v>10494765</v>
      </c>
    </row>
    <row r="126" spans="1:16" ht="69" customHeight="1" x14ac:dyDescent="0.25">
      <c r="A126" s="2"/>
      <c r="B126" s="33"/>
      <c r="C126" s="264" t="s">
        <v>36</v>
      </c>
      <c r="D126" s="175" t="s">
        <v>340</v>
      </c>
      <c r="E126" s="157">
        <v>10494765</v>
      </c>
      <c r="F126" s="96" t="s">
        <v>225</v>
      </c>
      <c r="G126" s="96" t="s">
        <v>215</v>
      </c>
      <c r="H126" s="174" t="s">
        <v>100</v>
      </c>
      <c r="I126" s="281">
        <v>7496</v>
      </c>
      <c r="J126" s="137">
        <v>2021</v>
      </c>
      <c r="K126" s="23"/>
      <c r="L126" s="280">
        <v>11994</v>
      </c>
      <c r="M126" s="12" t="s">
        <v>327</v>
      </c>
      <c r="N126" s="12" t="s">
        <v>328</v>
      </c>
      <c r="O126" s="224">
        <f t="shared" ref="O126:O130" si="34">P126*100%</f>
        <v>10494765</v>
      </c>
      <c r="P126" s="225">
        <f t="shared" si="33"/>
        <v>10494765</v>
      </c>
    </row>
    <row r="127" spans="1:16" ht="69" customHeight="1" x14ac:dyDescent="0.25">
      <c r="A127" s="2"/>
      <c r="B127" s="33"/>
      <c r="C127" s="264" t="s">
        <v>36</v>
      </c>
      <c r="D127" s="175" t="s">
        <v>341</v>
      </c>
      <c r="E127" s="157">
        <v>3723949</v>
      </c>
      <c r="F127" s="96" t="s">
        <v>221</v>
      </c>
      <c r="G127" s="168" t="s">
        <v>345</v>
      </c>
      <c r="H127" s="174" t="s">
        <v>100</v>
      </c>
      <c r="I127" s="126"/>
      <c r="J127" s="51"/>
      <c r="K127" s="159" t="s">
        <v>323</v>
      </c>
      <c r="L127" s="280">
        <v>1</v>
      </c>
      <c r="M127" s="12" t="s">
        <v>327</v>
      </c>
      <c r="N127" s="12" t="s">
        <v>328</v>
      </c>
      <c r="O127" s="224">
        <f t="shared" si="34"/>
        <v>3723949</v>
      </c>
      <c r="P127" s="225">
        <f t="shared" si="33"/>
        <v>3723949</v>
      </c>
    </row>
    <row r="128" spans="1:16" ht="69" customHeight="1" x14ac:dyDescent="0.25">
      <c r="A128" s="2"/>
      <c r="B128" s="33"/>
      <c r="C128" s="47" t="s">
        <v>36</v>
      </c>
      <c r="D128" s="175" t="s">
        <v>341</v>
      </c>
      <c r="E128" s="157">
        <v>3723949</v>
      </c>
      <c r="F128" s="96" t="s">
        <v>337</v>
      </c>
      <c r="G128" s="168" t="s">
        <v>77</v>
      </c>
      <c r="H128" s="96" t="s">
        <v>100</v>
      </c>
      <c r="I128" s="216">
        <v>0</v>
      </c>
      <c r="J128" s="137">
        <v>2021</v>
      </c>
      <c r="K128" s="23"/>
      <c r="L128" s="280">
        <v>88</v>
      </c>
      <c r="M128" s="12" t="s">
        <v>327</v>
      </c>
      <c r="N128" s="12" t="s">
        <v>328</v>
      </c>
      <c r="O128" s="224">
        <f t="shared" si="34"/>
        <v>3723949</v>
      </c>
      <c r="P128" s="225">
        <f t="shared" si="33"/>
        <v>3723949</v>
      </c>
    </row>
    <row r="129" spans="1:18" ht="69" customHeight="1" x14ac:dyDescent="0.25">
      <c r="A129" s="2"/>
      <c r="B129" s="33"/>
      <c r="C129" s="264" t="s">
        <v>36</v>
      </c>
      <c r="D129" s="175" t="s">
        <v>342</v>
      </c>
      <c r="E129" s="157">
        <v>17434852</v>
      </c>
      <c r="F129" s="96" t="s">
        <v>335</v>
      </c>
      <c r="G129" s="96" t="s">
        <v>238</v>
      </c>
      <c r="H129" s="96" t="s">
        <v>100</v>
      </c>
      <c r="I129" s="126"/>
      <c r="J129" s="51"/>
      <c r="K129" s="159" t="s">
        <v>323</v>
      </c>
      <c r="L129" s="280">
        <v>2031</v>
      </c>
      <c r="M129" s="12" t="s">
        <v>327</v>
      </c>
      <c r="N129" s="12" t="s">
        <v>328</v>
      </c>
      <c r="O129" s="224">
        <f t="shared" si="34"/>
        <v>17434852</v>
      </c>
      <c r="P129" s="225">
        <f t="shared" si="33"/>
        <v>17434852</v>
      </c>
    </row>
    <row r="130" spans="1:18" ht="69" customHeight="1" x14ac:dyDescent="0.25">
      <c r="A130" s="2"/>
      <c r="B130" s="33"/>
      <c r="C130" s="264" t="s">
        <v>36</v>
      </c>
      <c r="D130" s="175" t="s">
        <v>342</v>
      </c>
      <c r="E130" s="151">
        <v>17434852</v>
      </c>
      <c r="F130" s="96" t="s">
        <v>26</v>
      </c>
      <c r="G130" s="168" t="s">
        <v>145</v>
      </c>
      <c r="H130" s="96" t="s">
        <v>100</v>
      </c>
      <c r="I130" s="281">
        <v>1460</v>
      </c>
      <c r="J130" s="137">
        <v>2021</v>
      </c>
      <c r="K130" s="23"/>
      <c r="L130" s="280">
        <v>1460</v>
      </c>
      <c r="M130" s="12" t="s">
        <v>327</v>
      </c>
      <c r="N130" s="12" t="s">
        <v>328</v>
      </c>
      <c r="O130" s="224">
        <f t="shared" si="34"/>
        <v>17434852</v>
      </c>
      <c r="P130" s="225">
        <f t="shared" si="33"/>
        <v>17434852</v>
      </c>
    </row>
    <row r="131" spans="1:18" ht="61.5" customHeight="1" x14ac:dyDescent="0.25">
      <c r="A131" s="2"/>
      <c r="B131" s="33"/>
      <c r="C131" s="264" t="s">
        <v>159</v>
      </c>
      <c r="D131" s="175" t="s">
        <v>339</v>
      </c>
      <c r="E131" s="157">
        <v>1935965</v>
      </c>
      <c r="F131" s="118" t="s">
        <v>335</v>
      </c>
      <c r="G131" s="118" t="s">
        <v>238</v>
      </c>
      <c r="H131" s="192" t="s">
        <v>100</v>
      </c>
      <c r="I131" s="263"/>
      <c r="J131" s="75"/>
      <c r="K131" s="265" t="s">
        <v>323</v>
      </c>
      <c r="L131" s="280">
        <v>1383</v>
      </c>
      <c r="M131" s="27" t="s">
        <v>327</v>
      </c>
      <c r="N131" s="27" t="s">
        <v>328</v>
      </c>
      <c r="O131" s="224">
        <f t="shared" ref="O131:O138" si="35">P131*100%</f>
        <v>1935965</v>
      </c>
      <c r="P131" s="225">
        <f t="shared" ref="P131:P138" si="36">E131</f>
        <v>1935965</v>
      </c>
    </row>
    <row r="132" spans="1:18" ht="61.5" customHeight="1" x14ac:dyDescent="0.25">
      <c r="A132" s="2"/>
      <c r="B132" s="33"/>
      <c r="C132" s="264" t="s">
        <v>159</v>
      </c>
      <c r="D132" s="175" t="s">
        <v>339</v>
      </c>
      <c r="E132" s="157">
        <v>1935965</v>
      </c>
      <c r="F132" s="96" t="s">
        <v>209</v>
      </c>
      <c r="G132" s="96" t="s">
        <v>336</v>
      </c>
      <c r="H132" s="96" t="s">
        <v>205</v>
      </c>
      <c r="I132" s="279">
        <v>0.65</v>
      </c>
      <c r="J132" s="137">
        <v>2021</v>
      </c>
      <c r="K132" s="23"/>
      <c r="L132" s="160">
        <v>0.7</v>
      </c>
      <c r="M132" s="12" t="s">
        <v>327</v>
      </c>
      <c r="N132" s="12" t="s">
        <v>328</v>
      </c>
      <c r="O132" s="224">
        <f t="shared" si="35"/>
        <v>1935965</v>
      </c>
      <c r="P132" s="225">
        <f t="shared" si="36"/>
        <v>1935965</v>
      </c>
    </row>
    <row r="133" spans="1:18" ht="61.5" customHeight="1" x14ac:dyDescent="0.25">
      <c r="A133" s="2"/>
      <c r="B133" s="33"/>
      <c r="C133" s="264" t="s">
        <v>159</v>
      </c>
      <c r="D133" s="175" t="s">
        <v>343</v>
      </c>
      <c r="E133" s="157">
        <v>1905235</v>
      </c>
      <c r="F133" s="118" t="s">
        <v>56</v>
      </c>
      <c r="G133" s="118" t="s">
        <v>214</v>
      </c>
      <c r="H133" s="192" t="s">
        <v>100</v>
      </c>
      <c r="I133" s="263"/>
      <c r="J133" s="75"/>
      <c r="K133" s="265" t="s">
        <v>323</v>
      </c>
      <c r="L133" s="280">
        <v>2722</v>
      </c>
      <c r="M133" s="27" t="s">
        <v>327</v>
      </c>
      <c r="N133" s="27" t="s">
        <v>328</v>
      </c>
      <c r="O133" s="224">
        <f t="shared" si="35"/>
        <v>1905235</v>
      </c>
      <c r="P133" s="225">
        <f t="shared" si="36"/>
        <v>1905235</v>
      </c>
    </row>
    <row r="134" spans="1:18" ht="61.5" customHeight="1" x14ac:dyDescent="0.25">
      <c r="A134" s="2"/>
      <c r="B134" s="33"/>
      <c r="C134" s="264" t="s">
        <v>159</v>
      </c>
      <c r="D134" s="175" t="s">
        <v>343</v>
      </c>
      <c r="E134" s="157">
        <v>1905235</v>
      </c>
      <c r="F134" s="96" t="s">
        <v>225</v>
      </c>
      <c r="G134" s="96" t="s">
        <v>215</v>
      </c>
      <c r="H134" s="174" t="s">
        <v>100</v>
      </c>
      <c r="I134" s="281">
        <v>1361</v>
      </c>
      <c r="J134" s="137">
        <v>2021</v>
      </c>
      <c r="K134" s="23"/>
      <c r="L134" s="104">
        <v>2177</v>
      </c>
      <c r="M134" s="12" t="s">
        <v>327</v>
      </c>
      <c r="N134" s="12" t="s">
        <v>328</v>
      </c>
      <c r="O134" s="224">
        <f t="shared" si="35"/>
        <v>1905235</v>
      </c>
      <c r="P134" s="225">
        <f t="shared" si="36"/>
        <v>1905235</v>
      </c>
    </row>
    <row r="135" spans="1:18" ht="61.5" customHeight="1" x14ac:dyDescent="0.25">
      <c r="A135" s="2"/>
      <c r="B135" s="33"/>
      <c r="C135" s="264" t="s">
        <v>159</v>
      </c>
      <c r="D135" s="175" t="s">
        <v>341</v>
      </c>
      <c r="E135" s="157">
        <v>676051</v>
      </c>
      <c r="F135" s="96" t="s">
        <v>221</v>
      </c>
      <c r="G135" s="168" t="s">
        <v>345</v>
      </c>
      <c r="H135" s="174" t="s">
        <v>100</v>
      </c>
      <c r="I135" s="126"/>
      <c r="J135" s="51"/>
      <c r="K135" s="159" t="s">
        <v>323</v>
      </c>
      <c r="L135" s="159">
        <v>1</v>
      </c>
      <c r="M135" s="12" t="s">
        <v>327</v>
      </c>
      <c r="N135" s="12" t="s">
        <v>328</v>
      </c>
      <c r="O135" s="224">
        <f t="shared" si="35"/>
        <v>676051</v>
      </c>
      <c r="P135" s="225">
        <f t="shared" si="36"/>
        <v>676051</v>
      </c>
    </row>
    <row r="136" spans="1:18" ht="61.5" customHeight="1" x14ac:dyDescent="0.25">
      <c r="A136" s="2"/>
      <c r="B136" s="33"/>
      <c r="C136" s="264" t="s">
        <v>159</v>
      </c>
      <c r="D136" s="175" t="s">
        <v>341</v>
      </c>
      <c r="E136" s="157">
        <v>676051</v>
      </c>
      <c r="F136" s="96" t="s">
        <v>337</v>
      </c>
      <c r="G136" s="168" t="s">
        <v>77</v>
      </c>
      <c r="H136" s="96" t="s">
        <v>100</v>
      </c>
      <c r="I136" s="216">
        <v>0</v>
      </c>
      <c r="J136" s="137">
        <v>2021</v>
      </c>
      <c r="K136" s="23"/>
      <c r="L136" s="159">
        <v>88</v>
      </c>
      <c r="M136" s="12" t="s">
        <v>327</v>
      </c>
      <c r="N136" s="12" t="s">
        <v>328</v>
      </c>
      <c r="O136" s="224">
        <f t="shared" si="35"/>
        <v>676051</v>
      </c>
      <c r="P136" s="225">
        <f t="shared" si="36"/>
        <v>676051</v>
      </c>
    </row>
    <row r="137" spans="1:18" ht="61.5" customHeight="1" x14ac:dyDescent="0.25">
      <c r="A137" s="2"/>
      <c r="B137" s="33"/>
      <c r="C137" s="264" t="s">
        <v>159</v>
      </c>
      <c r="D137" s="175" t="s">
        <v>342</v>
      </c>
      <c r="E137" s="157">
        <v>3165148</v>
      </c>
      <c r="F137" s="96" t="s">
        <v>335</v>
      </c>
      <c r="G137" s="96" t="s">
        <v>238</v>
      </c>
      <c r="H137" s="96" t="s">
        <v>100</v>
      </c>
      <c r="I137" s="126"/>
      <c r="J137" s="51"/>
      <c r="K137" s="159" t="s">
        <v>323</v>
      </c>
      <c r="L137" s="159">
        <v>369</v>
      </c>
      <c r="M137" s="12" t="s">
        <v>327</v>
      </c>
      <c r="N137" s="12" t="s">
        <v>328</v>
      </c>
      <c r="O137" s="224">
        <f t="shared" si="35"/>
        <v>3165148</v>
      </c>
      <c r="P137" s="225">
        <f t="shared" si="36"/>
        <v>3165148</v>
      </c>
    </row>
    <row r="138" spans="1:18" ht="66" customHeight="1" thickBot="1" x14ac:dyDescent="0.3">
      <c r="A138" s="5"/>
      <c r="B138" s="34"/>
      <c r="C138" s="362" t="s">
        <v>159</v>
      </c>
      <c r="D138" s="182" t="s">
        <v>344</v>
      </c>
      <c r="E138" s="363">
        <v>3165148</v>
      </c>
      <c r="F138" s="179" t="s">
        <v>26</v>
      </c>
      <c r="G138" s="364" t="s">
        <v>145</v>
      </c>
      <c r="H138" s="179" t="s">
        <v>100</v>
      </c>
      <c r="I138" s="365">
        <v>265</v>
      </c>
      <c r="J138" s="155">
        <v>2021</v>
      </c>
      <c r="K138" s="64"/>
      <c r="L138" s="183">
        <v>265</v>
      </c>
      <c r="M138" s="16" t="s">
        <v>327</v>
      </c>
      <c r="N138" s="16" t="s">
        <v>328</v>
      </c>
      <c r="O138" s="366">
        <f t="shared" si="35"/>
        <v>3165148</v>
      </c>
      <c r="P138" s="367">
        <f t="shared" si="36"/>
        <v>3165148</v>
      </c>
    </row>
    <row r="139" spans="1:18" ht="66" customHeight="1" thickTop="1" x14ac:dyDescent="0.25">
      <c r="A139" s="329" t="s">
        <v>359</v>
      </c>
      <c r="B139" s="32" t="s">
        <v>360</v>
      </c>
      <c r="C139" s="368" t="s">
        <v>36</v>
      </c>
      <c r="D139" s="181" t="s">
        <v>425</v>
      </c>
      <c r="E139" s="324">
        <v>6681726</v>
      </c>
      <c r="F139" s="202" t="s">
        <v>361</v>
      </c>
      <c r="G139" s="369" t="s">
        <v>144</v>
      </c>
      <c r="H139" s="215" t="s">
        <v>70</v>
      </c>
      <c r="I139" s="146"/>
      <c r="J139" s="75"/>
      <c r="K139" s="361" t="s">
        <v>323</v>
      </c>
      <c r="L139" s="345">
        <v>1861</v>
      </c>
      <c r="M139" s="25" t="s">
        <v>402</v>
      </c>
      <c r="N139" s="63" t="s">
        <v>403</v>
      </c>
      <c r="O139" s="426">
        <v>6347640</v>
      </c>
      <c r="P139" s="260">
        <f>E139</f>
        <v>6681726</v>
      </c>
      <c r="Q139" s="388"/>
    </row>
    <row r="140" spans="1:18" ht="66" customHeight="1" x14ac:dyDescent="0.25">
      <c r="A140" s="284"/>
      <c r="B140" s="33"/>
      <c r="C140" s="330" t="s">
        <v>36</v>
      </c>
      <c r="D140" s="175" t="s">
        <v>426</v>
      </c>
      <c r="E140" s="325">
        <f>E139</f>
        <v>6681726</v>
      </c>
      <c r="F140" s="96" t="s">
        <v>362</v>
      </c>
      <c r="G140" s="168" t="s">
        <v>149</v>
      </c>
      <c r="H140" s="96" t="s">
        <v>100</v>
      </c>
      <c r="I140" s="375">
        <v>0</v>
      </c>
      <c r="J140" s="376">
        <v>2021</v>
      </c>
      <c r="K140" s="106"/>
      <c r="L140" s="345">
        <v>1209</v>
      </c>
      <c r="M140" s="14" t="s">
        <v>402</v>
      </c>
      <c r="N140" s="63" t="s">
        <v>403</v>
      </c>
      <c r="O140" s="426">
        <v>6347640</v>
      </c>
      <c r="P140" s="260">
        <f t="shared" ref="P140:P141" si="37">E140</f>
        <v>6681726</v>
      </c>
      <c r="Q140" s="388"/>
    </row>
    <row r="141" spans="1:18" ht="66" customHeight="1" x14ac:dyDescent="0.25">
      <c r="A141" s="284"/>
      <c r="B141" s="33"/>
      <c r="C141" s="264" t="s">
        <v>363</v>
      </c>
      <c r="D141" s="175" t="s">
        <v>404</v>
      </c>
      <c r="E141" s="325">
        <v>1859291</v>
      </c>
      <c r="F141" s="96" t="s">
        <v>361</v>
      </c>
      <c r="G141" s="168" t="s">
        <v>144</v>
      </c>
      <c r="H141" s="96" t="s">
        <v>100</v>
      </c>
      <c r="I141" s="77"/>
      <c r="J141" s="145"/>
      <c r="K141" s="189" t="s">
        <v>323</v>
      </c>
      <c r="L141" s="345">
        <v>517.88353769814535</v>
      </c>
      <c r="M141" s="14" t="s">
        <v>402</v>
      </c>
      <c r="N141" s="63" t="s">
        <v>403</v>
      </c>
      <c r="O141" s="427">
        <v>1152360</v>
      </c>
      <c r="P141" s="260">
        <f t="shared" si="37"/>
        <v>1859291</v>
      </c>
      <c r="Q141" s="388"/>
      <c r="R141" s="387"/>
    </row>
    <row r="142" spans="1:18" ht="66" customHeight="1" x14ac:dyDescent="0.25">
      <c r="A142" s="284"/>
      <c r="B142" s="33"/>
      <c r="C142" s="264" t="s">
        <v>363</v>
      </c>
      <c r="D142" s="175" t="s">
        <v>425</v>
      </c>
      <c r="E142" s="326">
        <f>E141</f>
        <v>1859291</v>
      </c>
      <c r="F142" s="96" t="s">
        <v>362</v>
      </c>
      <c r="G142" s="168" t="s">
        <v>149</v>
      </c>
      <c r="H142" s="96" t="s">
        <v>100</v>
      </c>
      <c r="I142" s="375">
        <v>0</v>
      </c>
      <c r="J142" s="376">
        <v>2021</v>
      </c>
      <c r="K142" s="106"/>
      <c r="L142" s="345">
        <v>337</v>
      </c>
      <c r="M142" s="14" t="s">
        <v>402</v>
      </c>
      <c r="N142" s="63" t="s">
        <v>403</v>
      </c>
      <c r="O142" s="427">
        <v>1152360</v>
      </c>
      <c r="P142" s="260">
        <f t="shared" ref="P142:P146" si="38">E142</f>
        <v>1859291</v>
      </c>
      <c r="Q142" s="388"/>
    </row>
    <row r="143" spans="1:18" ht="66" customHeight="1" x14ac:dyDescent="0.25">
      <c r="A143" s="284"/>
      <c r="B143" s="33"/>
      <c r="C143" s="330" t="s">
        <v>36</v>
      </c>
      <c r="D143" s="177" t="s">
        <v>423</v>
      </c>
      <c r="E143" s="418">
        <f>E139</f>
        <v>6681726</v>
      </c>
      <c r="F143" s="192" t="s">
        <v>361</v>
      </c>
      <c r="G143" s="328" t="s">
        <v>144</v>
      </c>
      <c r="H143" s="215" t="s">
        <v>70</v>
      </c>
      <c r="I143" s="146"/>
      <c r="J143" s="75"/>
      <c r="K143" s="361" t="s">
        <v>323</v>
      </c>
      <c r="L143" s="345">
        <v>1472</v>
      </c>
      <c r="M143" s="25" t="s">
        <v>402</v>
      </c>
      <c r="N143" s="63" t="s">
        <v>403</v>
      </c>
      <c r="O143" s="427">
        <v>6347640</v>
      </c>
      <c r="P143" s="260">
        <f t="shared" si="38"/>
        <v>6681726</v>
      </c>
      <c r="Q143" s="388"/>
    </row>
    <row r="144" spans="1:18" ht="66" customHeight="1" x14ac:dyDescent="0.25">
      <c r="A144" s="284"/>
      <c r="B144" s="33"/>
      <c r="C144" s="330" t="s">
        <v>36</v>
      </c>
      <c r="D144" s="177" t="s">
        <v>366</v>
      </c>
      <c r="E144" s="325">
        <f>E143</f>
        <v>6681726</v>
      </c>
      <c r="F144" s="96" t="s">
        <v>405</v>
      </c>
      <c r="G144" s="168" t="s">
        <v>149</v>
      </c>
      <c r="H144" s="96" t="s">
        <v>100</v>
      </c>
      <c r="I144" s="375">
        <v>0</v>
      </c>
      <c r="J144" s="376">
        <v>2021</v>
      </c>
      <c r="K144" s="106"/>
      <c r="L144" s="345">
        <v>736</v>
      </c>
      <c r="M144" s="14" t="s">
        <v>402</v>
      </c>
      <c r="N144" s="63" t="s">
        <v>403</v>
      </c>
      <c r="O144" s="428">
        <v>6347640</v>
      </c>
      <c r="P144" s="260">
        <f t="shared" si="38"/>
        <v>6681726</v>
      </c>
      <c r="Q144" s="388"/>
    </row>
    <row r="145" spans="1:17" ht="66" customHeight="1" x14ac:dyDescent="0.25">
      <c r="A145" s="284"/>
      <c r="B145" s="33"/>
      <c r="C145" s="264" t="s">
        <v>363</v>
      </c>
      <c r="D145" s="177" t="s">
        <v>423</v>
      </c>
      <c r="E145" s="418">
        <f>E141</f>
        <v>1859291</v>
      </c>
      <c r="F145" s="96" t="s">
        <v>361</v>
      </c>
      <c r="G145" s="168" t="s">
        <v>144</v>
      </c>
      <c r="H145" s="96" t="s">
        <v>100</v>
      </c>
      <c r="I145" s="77"/>
      <c r="J145" s="145"/>
      <c r="K145" s="189" t="s">
        <v>323</v>
      </c>
      <c r="L145" s="345">
        <v>409.69181082299684</v>
      </c>
      <c r="M145" s="14" t="s">
        <v>402</v>
      </c>
      <c r="N145" s="63" t="s">
        <v>403</v>
      </c>
      <c r="O145" s="427">
        <v>1152360</v>
      </c>
      <c r="P145" s="260">
        <f t="shared" si="38"/>
        <v>1859291</v>
      </c>
      <c r="Q145" s="388"/>
    </row>
    <row r="146" spans="1:17" ht="66" customHeight="1" thickBot="1" x14ac:dyDescent="0.3">
      <c r="A146" s="284"/>
      <c r="B146" s="34"/>
      <c r="C146" s="362" t="s">
        <v>363</v>
      </c>
      <c r="D146" s="182" t="s">
        <v>427</v>
      </c>
      <c r="E146" s="419">
        <f>E145</f>
        <v>1859291</v>
      </c>
      <c r="F146" s="179" t="s">
        <v>362</v>
      </c>
      <c r="G146" s="364" t="s">
        <v>149</v>
      </c>
      <c r="H146" s="179" t="s">
        <v>100</v>
      </c>
      <c r="I146" s="375">
        <v>0</v>
      </c>
      <c r="J146" s="376">
        <v>2021</v>
      </c>
      <c r="K146" s="370"/>
      <c r="L146" s="359">
        <v>205</v>
      </c>
      <c r="M146" s="20" t="s">
        <v>402</v>
      </c>
      <c r="N146" s="276" t="s">
        <v>403</v>
      </c>
      <c r="O146" s="429">
        <v>1152360</v>
      </c>
      <c r="P146" s="261">
        <f t="shared" si="38"/>
        <v>1859291</v>
      </c>
      <c r="Q146" s="388"/>
    </row>
    <row r="147" spans="1:17" ht="66" customHeight="1" thickTop="1" x14ac:dyDescent="0.25">
      <c r="A147" s="284"/>
      <c r="B147" s="32" t="s">
        <v>33</v>
      </c>
      <c r="C147" s="371" t="s">
        <v>36</v>
      </c>
      <c r="D147" s="181" t="s">
        <v>406</v>
      </c>
      <c r="E147" s="420">
        <v>22272421</v>
      </c>
      <c r="F147" s="133" t="s">
        <v>365</v>
      </c>
      <c r="G147" s="372" t="s">
        <v>147</v>
      </c>
      <c r="H147" s="373" t="s">
        <v>70</v>
      </c>
      <c r="I147" s="374"/>
      <c r="J147" s="49"/>
      <c r="K147" s="191" t="s">
        <v>323</v>
      </c>
      <c r="L147" s="345">
        <v>8821</v>
      </c>
      <c r="M147" s="19" t="s">
        <v>402</v>
      </c>
      <c r="N147" s="271" t="s">
        <v>403</v>
      </c>
      <c r="O147" s="348">
        <v>21158800</v>
      </c>
      <c r="P147" s="347">
        <f>E147</f>
        <v>22272421</v>
      </c>
    </row>
    <row r="148" spans="1:17" ht="66" customHeight="1" x14ac:dyDescent="0.25">
      <c r="A148" s="284"/>
      <c r="B148" s="33"/>
      <c r="C148" s="264" t="s">
        <v>36</v>
      </c>
      <c r="D148" s="175" t="s">
        <v>364</v>
      </c>
      <c r="E148" s="325">
        <f>E147</f>
        <v>22272421</v>
      </c>
      <c r="F148" s="96" t="s">
        <v>362</v>
      </c>
      <c r="G148" s="168" t="s">
        <v>149</v>
      </c>
      <c r="H148" s="96" t="s">
        <v>100</v>
      </c>
      <c r="I148" s="375">
        <v>0</v>
      </c>
      <c r="J148" s="376">
        <v>2021</v>
      </c>
      <c r="K148" s="106"/>
      <c r="L148" s="345">
        <v>1764</v>
      </c>
      <c r="M148" s="14" t="s">
        <v>402</v>
      </c>
      <c r="N148" s="63" t="s">
        <v>403</v>
      </c>
      <c r="O148" s="343">
        <f>O147</f>
        <v>21158800</v>
      </c>
      <c r="P148" s="260">
        <f t="shared" ref="P148:P150" si="39">E148</f>
        <v>22272421</v>
      </c>
    </row>
    <row r="149" spans="1:17" ht="66" customHeight="1" x14ac:dyDescent="0.25">
      <c r="A149" s="284"/>
      <c r="B149" s="33"/>
      <c r="C149" s="264" t="s">
        <v>363</v>
      </c>
      <c r="D149" s="175" t="s">
        <v>364</v>
      </c>
      <c r="E149" s="325">
        <v>6197634</v>
      </c>
      <c r="F149" s="96" t="s">
        <v>365</v>
      </c>
      <c r="G149" s="168" t="s">
        <v>147</v>
      </c>
      <c r="H149" s="96" t="s">
        <v>100</v>
      </c>
      <c r="I149" s="77"/>
      <c r="J149" s="145"/>
      <c r="K149" s="189" t="s">
        <v>323</v>
      </c>
      <c r="L149" s="345">
        <v>2454</v>
      </c>
      <c r="M149" s="14" t="s">
        <v>402</v>
      </c>
      <c r="N149" s="63" t="s">
        <v>403</v>
      </c>
      <c r="O149" s="343">
        <v>3841200</v>
      </c>
      <c r="P149" s="260">
        <f t="shared" si="39"/>
        <v>6197634</v>
      </c>
    </row>
    <row r="150" spans="1:17" ht="66" customHeight="1" thickBot="1" x14ac:dyDescent="0.3">
      <c r="A150" s="284"/>
      <c r="B150" s="34"/>
      <c r="C150" s="362" t="s">
        <v>363</v>
      </c>
      <c r="D150" s="182" t="s">
        <v>364</v>
      </c>
      <c r="E150" s="419">
        <f>E149</f>
        <v>6197634</v>
      </c>
      <c r="F150" s="96" t="s">
        <v>362</v>
      </c>
      <c r="G150" s="168" t="s">
        <v>149</v>
      </c>
      <c r="H150" s="96" t="s">
        <v>100</v>
      </c>
      <c r="I150" s="375">
        <v>0</v>
      </c>
      <c r="J150" s="376">
        <v>2021</v>
      </c>
      <c r="K150" s="370"/>
      <c r="L150" s="359">
        <v>491</v>
      </c>
      <c r="M150" s="20" t="s">
        <v>402</v>
      </c>
      <c r="N150" s="60" t="s">
        <v>403</v>
      </c>
      <c r="O150" s="346">
        <f>O149</f>
        <v>3841200</v>
      </c>
      <c r="P150" s="430">
        <f t="shared" si="39"/>
        <v>6197634</v>
      </c>
    </row>
    <row r="151" spans="1:17" ht="66" customHeight="1" thickTop="1" x14ac:dyDescent="0.25">
      <c r="A151" s="284"/>
      <c r="B151" s="32" t="s">
        <v>326</v>
      </c>
      <c r="C151" s="371" t="s">
        <v>36</v>
      </c>
      <c r="D151" s="181" t="s">
        <v>369</v>
      </c>
      <c r="E151" s="421">
        <v>2539056</v>
      </c>
      <c r="F151" s="133" t="s">
        <v>407</v>
      </c>
      <c r="G151" s="372" t="s">
        <v>408</v>
      </c>
      <c r="H151" s="373" t="s">
        <v>70</v>
      </c>
      <c r="I151" s="374"/>
      <c r="J151" s="49"/>
      <c r="K151" s="191" t="s">
        <v>323</v>
      </c>
      <c r="L151" s="338">
        <v>214</v>
      </c>
      <c r="M151" s="19" t="s">
        <v>402</v>
      </c>
      <c r="N151" s="271" t="s">
        <v>403</v>
      </c>
      <c r="O151" s="431">
        <v>2412103</v>
      </c>
      <c r="P151" s="347">
        <f>E151</f>
        <v>2539056</v>
      </c>
    </row>
    <row r="152" spans="1:17" ht="66" customHeight="1" x14ac:dyDescent="0.25">
      <c r="A152" s="284"/>
      <c r="B152" s="33"/>
      <c r="C152" s="264" t="s">
        <v>36</v>
      </c>
      <c r="D152" s="175" t="str">
        <f>D151</f>
        <v>Χρηματοδότηση ανάπτυξης και υλοποίησης ΠΜΣ ή ΔΠΜΣ από ΑΕΙ και ΑΣΕΙ σε αντικείμενα που σχετίζονται με την ανάπτυξη/παραγωγή αμυντικών τεχνολογιών STEP.</v>
      </c>
      <c r="E152" s="325">
        <v>2539056</v>
      </c>
      <c r="F152" s="96" t="s">
        <v>409</v>
      </c>
      <c r="G152" s="168" t="s">
        <v>410</v>
      </c>
      <c r="H152" s="96" t="s">
        <v>100</v>
      </c>
      <c r="I152" s="375">
        <v>0</v>
      </c>
      <c r="J152" s="376">
        <v>2021</v>
      </c>
      <c r="K152" s="106"/>
      <c r="L152" s="345">
        <v>4271</v>
      </c>
      <c r="M152" s="14" t="s">
        <v>402</v>
      </c>
      <c r="N152" s="63" t="s">
        <v>403</v>
      </c>
      <c r="O152" s="260">
        <v>2412103</v>
      </c>
      <c r="P152" s="260">
        <f t="shared" ref="P152:P154" si="40">E152</f>
        <v>2539056</v>
      </c>
    </row>
    <row r="153" spans="1:17" ht="66" customHeight="1" x14ac:dyDescent="0.25">
      <c r="A153" s="284"/>
      <c r="B153" s="33"/>
      <c r="C153" s="264" t="s">
        <v>363</v>
      </c>
      <c r="D153" s="175" t="str">
        <f>D151</f>
        <v>Χρηματοδότηση ανάπτυξης και υλοποίησης ΠΜΣ ή ΔΠΜΣ από ΑΕΙ και ΑΣΕΙ σε αντικείμενα που σχετίζονται με την ανάπτυξη/παραγωγή αμυντικών τεχνολογιών STEP.</v>
      </c>
      <c r="E153" s="422">
        <v>706530</v>
      </c>
      <c r="F153" s="96" t="s">
        <v>407</v>
      </c>
      <c r="G153" s="168" t="s">
        <v>408</v>
      </c>
      <c r="H153" s="96" t="s">
        <v>100</v>
      </c>
      <c r="I153" s="77"/>
      <c r="J153" s="145"/>
      <c r="K153" s="189" t="s">
        <v>323</v>
      </c>
      <c r="L153" s="345">
        <v>59</v>
      </c>
      <c r="M153" s="14" t="s">
        <v>402</v>
      </c>
      <c r="N153" s="63" t="s">
        <v>403</v>
      </c>
      <c r="O153" s="427">
        <v>437897</v>
      </c>
      <c r="P153" s="260">
        <f t="shared" si="40"/>
        <v>706530</v>
      </c>
    </row>
    <row r="154" spans="1:17" ht="66" customHeight="1" thickBot="1" x14ac:dyDescent="0.3">
      <c r="A154" s="284"/>
      <c r="B154" s="33"/>
      <c r="C154" s="393" t="s">
        <v>363</v>
      </c>
      <c r="D154" s="394" t="str">
        <f>D151</f>
        <v>Χρηματοδότηση ανάπτυξης και υλοποίησης ΠΜΣ ή ΔΠΜΣ από ΑΕΙ και ΑΣΕΙ σε αντικείμενα που σχετίζονται με την ανάπτυξη/παραγωγή αμυντικών τεχνολογιών STEP.</v>
      </c>
      <c r="E154" s="423">
        <v>706530</v>
      </c>
      <c r="F154" s="395" t="s">
        <v>409</v>
      </c>
      <c r="G154" s="396" t="s">
        <v>410</v>
      </c>
      <c r="H154" s="395" t="s">
        <v>100</v>
      </c>
      <c r="I154" s="397">
        <v>0</v>
      </c>
      <c r="J154" s="398">
        <v>2021</v>
      </c>
      <c r="K154" s="399"/>
      <c r="L154" s="400">
        <v>1189</v>
      </c>
      <c r="M154" s="401" t="s">
        <v>402</v>
      </c>
      <c r="N154" s="402" t="s">
        <v>403</v>
      </c>
      <c r="O154" s="427">
        <v>437897</v>
      </c>
      <c r="P154" s="432">
        <f t="shared" si="40"/>
        <v>706530</v>
      </c>
    </row>
    <row r="155" spans="1:17" ht="66" customHeight="1" x14ac:dyDescent="0.25">
      <c r="A155" s="284"/>
      <c r="B155" s="33"/>
      <c r="C155" s="378" t="s">
        <v>36</v>
      </c>
      <c r="D155" s="184" t="s">
        <v>399</v>
      </c>
      <c r="E155" s="322">
        <v>1626705</v>
      </c>
      <c r="F155" s="118" t="s">
        <v>223</v>
      </c>
      <c r="G155" s="379" t="s">
        <v>411</v>
      </c>
      <c r="H155" s="404" t="s">
        <v>412</v>
      </c>
      <c r="I155" s="146"/>
      <c r="J155" s="75"/>
      <c r="K155" s="361" t="s">
        <v>323</v>
      </c>
      <c r="L155" s="345">
        <v>25</v>
      </c>
      <c r="M155" s="25" t="s">
        <v>402</v>
      </c>
      <c r="N155" s="63" t="s">
        <v>403</v>
      </c>
      <c r="O155" s="349">
        <v>1545370</v>
      </c>
      <c r="P155" s="260">
        <f>E155</f>
        <v>1626705</v>
      </c>
    </row>
    <row r="156" spans="1:17" ht="66" customHeight="1" x14ac:dyDescent="0.25">
      <c r="A156" s="284"/>
      <c r="B156" s="33"/>
      <c r="C156" s="264" t="s">
        <v>36</v>
      </c>
      <c r="D156" s="175" t="str">
        <f>D155</f>
        <v xml:space="preserve">Χρηματοδότηση διδακτορικών σε αντικείμενα που σχετίζονται με την ανάπτυξη/παραγωγή αμυντικών τεχνολογιών STEP / Χρηματοδότηση Βιομηχανικών Διδακτορικών σε ΑΕΙ και ΑΣΕΙ σε αντικείμενα αμυντικών τεχνολογιών STEP </v>
      </c>
      <c r="E156" s="322">
        <v>1626705</v>
      </c>
      <c r="F156" s="96" t="s">
        <v>224</v>
      </c>
      <c r="G156" s="168" t="s">
        <v>242</v>
      </c>
      <c r="H156" s="96" t="s">
        <v>70</v>
      </c>
      <c r="I156" s="375">
        <v>0</v>
      </c>
      <c r="J156" s="376">
        <v>2021</v>
      </c>
      <c r="K156" s="106"/>
      <c r="L156" s="345">
        <v>13</v>
      </c>
      <c r="M156" s="14" t="s">
        <v>402</v>
      </c>
      <c r="N156" s="63" t="s">
        <v>403</v>
      </c>
      <c r="O156" s="349">
        <v>1545370</v>
      </c>
      <c r="P156" s="260">
        <f t="shared" ref="P156:P158" si="41">E156</f>
        <v>1626705</v>
      </c>
    </row>
    <row r="157" spans="1:17" ht="66" customHeight="1" x14ac:dyDescent="0.25">
      <c r="A157" s="284"/>
      <c r="B157" s="33"/>
      <c r="C157" s="264" t="s">
        <v>363</v>
      </c>
      <c r="D157" s="175" t="str">
        <f>D155</f>
        <v xml:space="preserve">Χρηματοδότηση διδακτορικών σε αντικείμενα που σχετίζονται με την ανάπτυξη/παραγωγή αμυντικών τεχνολογιών STEP / Χρηματοδότηση Βιομηχανικών Διδακτορικών σε ΑΕΙ και ΑΣΕΙ σε αντικείμενα αμυντικών τεχνολογιών STEP </v>
      </c>
      <c r="E157" s="325">
        <v>452655</v>
      </c>
      <c r="F157" s="96" t="s">
        <v>223</v>
      </c>
      <c r="G157" s="168" t="s">
        <v>411</v>
      </c>
      <c r="H157" s="96" t="s">
        <v>412</v>
      </c>
      <c r="I157" s="77"/>
      <c r="J157" s="145"/>
      <c r="K157" s="189" t="s">
        <v>323</v>
      </c>
      <c r="L157" s="345">
        <v>7</v>
      </c>
      <c r="M157" s="14" t="s">
        <v>402</v>
      </c>
      <c r="N157" s="63" t="s">
        <v>403</v>
      </c>
      <c r="O157" s="343">
        <v>280549</v>
      </c>
      <c r="P157" s="260">
        <f t="shared" si="41"/>
        <v>452655</v>
      </c>
    </row>
    <row r="158" spans="1:17" ht="66" customHeight="1" thickBot="1" x14ac:dyDescent="0.3">
      <c r="A158" s="284"/>
      <c r="B158" s="33"/>
      <c r="C158" s="389" t="s">
        <v>363</v>
      </c>
      <c r="D158" s="390" t="str">
        <f>D155</f>
        <v xml:space="preserve">Χρηματοδότηση διδακτορικών σε αντικείμενα που σχετίζονται με την ανάπτυξη/παραγωγή αμυντικών τεχνολογιών STEP / Χρηματοδότηση Βιομηχανικών Διδακτορικών σε ΑΕΙ και ΑΣΕΙ σε αντικείμενα αμυντικών τεχνολογιών STEP </v>
      </c>
      <c r="E158" s="424">
        <v>452655</v>
      </c>
      <c r="F158" s="391" t="s">
        <v>224</v>
      </c>
      <c r="G158" s="392" t="s">
        <v>242</v>
      </c>
      <c r="H158" s="395" t="s">
        <v>70</v>
      </c>
      <c r="I158" s="397">
        <v>0</v>
      </c>
      <c r="J158" s="398">
        <v>2021</v>
      </c>
      <c r="K158" s="399"/>
      <c r="L158" s="400">
        <v>3.4830330943912502</v>
      </c>
      <c r="M158" s="401" t="s">
        <v>402</v>
      </c>
      <c r="N158" s="403" t="s">
        <v>403</v>
      </c>
      <c r="O158" s="343">
        <v>280549</v>
      </c>
      <c r="P158" s="432">
        <f t="shared" si="41"/>
        <v>452655</v>
      </c>
    </row>
    <row r="159" spans="1:17" ht="66" customHeight="1" x14ac:dyDescent="0.25">
      <c r="A159" s="284"/>
      <c r="B159" s="33"/>
      <c r="C159" s="378" t="s">
        <v>36</v>
      </c>
      <c r="D159" s="320" t="s">
        <v>370</v>
      </c>
      <c r="E159" s="322">
        <v>1336345</v>
      </c>
      <c r="F159" s="118" t="s">
        <v>413</v>
      </c>
      <c r="G159" s="379" t="s">
        <v>238</v>
      </c>
      <c r="H159" s="215" t="s">
        <v>70</v>
      </c>
      <c r="I159" s="146"/>
      <c r="J159" s="75"/>
      <c r="K159" s="361" t="s">
        <v>323</v>
      </c>
      <c r="L159" s="345">
        <v>764</v>
      </c>
      <c r="M159" s="25" t="s">
        <v>402</v>
      </c>
      <c r="N159" s="63" t="s">
        <v>403</v>
      </c>
      <c r="O159" s="349">
        <v>1269528</v>
      </c>
      <c r="P159" s="260">
        <f>E159</f>
        <v>1336345</v>
      </c>
    </row>
    <row r="160" spans="1:17" ht="66" customHeight="1" x14ac:dyDescent="0.25">
      <c r="A160" s="284"/>
      <c r="B160" s="33"/>
      <c r="C160" s="264" t="s">
        <v>36</v>
      </c>
      <c r="D160" s="175" t="str">
        <f>D159</f>
        <v>Πρακτική άσκηση φοιτητών Τριτοβάθμιας Εκπαίδευσης (ΑΕΙ ή/και ΑΣΕΙ) με αντικείμενο σχετικό με αμυντικές τεχνολογίες STEP.</v>
      </c>
      <c r="E160" s="325">
        <v>1336345</v>
      </c>
      <c r="F160" s="96" t="s">
        <v>414</v>
      </c>
      <c r="G160" s="168" t="s">
        <v>336</v>
      </c>
      <c r="H160" s="96" t="s">
        <v>205</v>
      </c>
      <c r="I160" s="380">
        <v>0.65</v>
      </c>
      <c r="J160" s="376">
        <v>2021</v>
      </c>
      <c r="K160" s="106"/>
      <c r="L160" s="380">
        <v>0.7</v>
      </c>
      <c r="M160" s="14" t="s">
        <v>402</v>
      </c>
      <c r="N160" s="63" t="s">
        <v>403</v>
      </c>
      <c r="O160" s="349">
        <v>1269528</v>
      </c>
      <c r="P160" s="260">
        <f t="shared" ref="P160:P162" si="42">E160</f>
        <v>1336345</v>
      </c>
    </row>
    <row r="161" spans="1:16" ht="66" customHeight="1" x14ac:dyDescent="0.25">
      <c r="A161" s="284"/>
      <c r="B161" s="33"/>
      <c r="C161" s="264" t="s">
        <v>363</v>
      </c>
      <c r="D161" s="175" t="str">
        <f t="shared" ref="D161:D162" si="43">D160</f>
        <v>Πρακτική άσκηση φοιτητών Τριτοβάθμιας Εκπαίδευσης (ΑΕΙ ή/και ΑΣΕΙ) με αντικείμενο σχετικό με αμυντικές τεχνολογίες STEP.</v>
      </c>
      <c r="E161" s="325">
        <v>371858</v>
      </c>
      <c r="F161" s="118" t="s">
        <v>413</v>
      </c>
      <c r="G161" s="379" t="s">
        <v>238</v>
      </c>
      <c r="H161" s="215" t="s">
        <v>70</v>
      </c>
      <c r="I161" s="77"/>
      <c r="J161" s="145"/>
      <c r="K161" s="189" t="s">
        <v>323</v>
      </c>
      <c r="L161" s="345">
        <v>212</v>
      </c>
      <c r="M161" s="14" t="s">
        <v>402</v>
      </c>
      <c r="N161" s="63" t="s">
        <v>403</v>
      </c>
      <c r="O161" s="343">
        <v>230472</v>
      </c>
      <c r="P161" s="260">
        <f t="shared" si="42"/>
        <v>371858</v>
      </c>
    </row>
    <row r="162" spans="1:16" ht="66" customHeight="1" thickBot="1" x14ac:dyDescent="0.3">
      <c r="A162" s="284"/>
      <c r="B162" s="33"/>
      <c r="C162" s="393" t="s">
        <v>363</v>
      </c>
      <c r="D162" s="394" t="str">
        <f t="shared" si="43"/>
        <v>Πρακτική άσκηση φοιτητών Τριτοβάθμιας Εκπαίδευσης (ΑΕΙ ή/και ΑΣΕΙ) με αντικείμενο σχετικό με αμυντικές τεχνολογίες STEP.</v>
      </c>
      <c r="E162" s="325">
        <v>371858</v>
      </c>
      <c r="F162" s="395" t="s">
        <v>414</v>
      </c>
      <c r="G162" s="396" t="s">
        <v>336</v>
      </c>
      <c r="H162" s="395" t="s">
        <v>205</v>
      </c>
      <c r="I162" s="405">
        <v>0.65</v>
      </c>
      <c r="J162" s="398">
        <v>2021</v>
      </c>
      <c r="K162" s="399"/>
      <c r="L162" s="405">
        <v>0.7</v>
      </c>
      <c r="M162" s="401" t="s">
        <v>402</v>
      </c>
      <c r="N162" s="403" t="s">
        <v>403</v>
      </c>
      <c r="O162" s="343">
        <v>230472</v>
      </c>
      <c r="P162" s="432">
        <f t="shared" si="42"/>
        <v>371858</v>
      </c>
    </row>
    <row r="163" spans="1:16" ht="66" customHeight="1" thickBot="1" x14ac:dyDescent="0.3">
      <c r="A163" s="284"/>
      <c r="B163" s="33"/>
      <c r="C163" s="406" t="s">
        <v>36</v>
      </c>
      <c r="D163" s="407" t="s">
        <v>372</v>
      </c>
      <c r="E163" s="425">
        <v>3741767</v>
      </c>
      <c r="F163" s="408" t="s">
        <v>407</v>
      </c>
      <c r="G163" s="409" t="s">
        <v>408</v>
      </c>
      <c r="H163" s="410" t="s">
        <v>70</v>
      </c>
      <c r="I163" s="411"/>
      <c r="J163" s="412"/>
      <c r="K163" s="413" t="s">
        <v>323</v>
      </c>
      <c r="L163" s="414">
        <v>30</v>
      </c>
      <c r="M163" s="415" t="s">
        <v>402</v>
      </c>
      <c r="N163" s="416" t="s">
        <v>403</v>
      </c>
      <c r="O163" s="433">
        <v>3554678</v>
      </c>
      <c r="P163" s="434">
        <f>E163</f>
        <v>3741767</v>
      </c>
    </row>
    <row r="164" spans="1:16" ht="66" customHeight="1" x14ac:dyDescent="0.25">
      <c r="A164" s="284"/>
      <c r="B164" s="33"/>
      <c r="C164" s="264" t="s">
        <v>36</v>
      </c>
      <c r="D164" s="320" t="str">
        <f>D163</f>
        <v xml:space="preserve">Διεθνοποίηση εκπαιδευτικών υπηρεσιών των ΑΕΙ και ΑΣΕΙ σε ειδικά αντικείμενα σχετικά με αμυντικές τεχνολογίες STEP </v>
      </c>
      <c r="E164" s="425">
        <v>3741767</v>
      </c>
      <c r="F164" s="96" t="s">
        <v>409</v>
      </c>
      <c r="G164" s="168" t="s">
        <v>410</v>
      </c>
      <c r="H164" s="96" t="s">
        <v>70</v>
      </c>
      <c r="I164" s="375">
        <v>0</v>
      </c>
      <c r="J164" s="376">
        <v>2021</v>
      </c>
      <c r="K164" s="106"/>
      <c r="L164" s="345">
        <v>595</v>
      </c>
      <c r="M164" s="14" t="s">
        <v>402</v>
      </c>
      <c r="N164" s="63" t="s">
        <v>403</v>
      </c>
      <c r="O164" s="433">
        <v>3554678</v>
      </c>
      <c r="P164" s="260">
        <f t="shared" ref="P164:P166" si="44">E164</f>
        <v>3741767</v>
      </c>
    </row>
    <row r="165" spans="1:16" ht="66" customHeight="1" x14ac:dyDescent="0.25">
      <c r="A165" s="284"/>
      <c r="B165" s="33"/>
      <c r="C165" s="264" t="s">
        <v>363</v>
      </c>
      <c r="D165" s="175" t="str">
        <f>D163</f>
        <v xml:space="preserve">Διεθνοποίηση εκπαιδευτικών υπηρεσιών των ΑΕΙ και ΑΣΕΙ σε ειδικά αντικείμενα σχετικά με αμυντικές τεχνολογίες STEP </v>
      </c>
      <c r="E165" s="325">
        <v>1041202</v>
      </c>
      <c r="F165" s="118" t="s">
        <v>407</v>
      </c>
      <c r="G165" s="379" t="s">
        <v>408</v>
      </c>
      <c r="H165" s="215" t="s">
        <v>70</v>
      </c>
      <c r="I165" s="77"/>
      <c r="J165" s="145"/>
      <c r="K165" s="189" t="s">
        <v>323</v>
      </c>
      <c r="L165" s="345">
        <v>8</v>
      </c>
      <c r="M165" s="14" t="s">
        <v>402</v>
      </c>
      <c r="N165" s="63" t="s">
        <v>403</v>
      </c>
      <c r="O165" s="343">
        <v>645322</v>
      </c>
      <c r="P165" s="260">
        <f t="shared" si="44"/>
        <v>1041202</v>
      </c>
    </row>
    <row r="166" spans="1:16" ht="66" customHeight="1" thickBot="1" x14ac:dyDescent="0.3">
      <c r="A166" s="284"/>
      <c r="B166" s="33"/>
      <c r="C166" s="393" t="s">
        <v>363</v>
      </c>
      <c r="D166" s="394" t="str">
        <f>D165</f>
        <v xml:space="preserve">Διεθνοποίηση εκπαιδευτικών υπηρεσιών των ΑΕΙ και ΑΣΕΙ σε ειδικά αντικείμενα σχετικά με αμυντικές τεχνολογίες STEP </v>
      </c>
      <c r="E166" s="325">
        <v>1041202</v>
      </c>
      <c r="F166" s="395" t="s">
        <v>409</v>
      </c>
      <c r="G166" s="396" t="s">
        <v>410</v>
      </c>
      <c r="H166" s="395" t="s">
        <v>70</v>
      </c>
      <c r="I166" s="397">
        <v>0</v>
      </c>
      <c r="J166" s="398">
        <v>2021</v>
      </c>
      <c r="K166" s="399"/>
      <c r="L166" s="417">
        <v>165</v>
      </c>
      <c r="M166" s="401" t="s">
        <v>402</v>
      </c>
      <c r="N166" s="403" t="s">
        <v>403</v>
      </c>
      <c r="O166" s="343">
        <v>645322</v>
      </c>
      <c r="P166" s="432">
        <f t="shared" si="44"/>
        <v>1041202</v>
      </c>
    </row>
    <row r="167" spans="1:16" ht="66" customHeight="1" thickBot="1" x14ac:dyDescent="0.3">
      <c r="A167" s="284"/>
      <c r="B167" s="33"/>
      <c r="C167" s="406" t="s">
        <v>36</v>
      </c>
      <c r="D167" s="407" t="s">
        <v>371</v>
      </c>
      <c r="E167" s="425">
        <v>2672691</v>
      </c>
      <c r="F167" s="408" t="s">
        <v>221</v>
      </c>
      <c r="G167" s="409" t="s">
        <v>345</v>
      </c>
      <c r="H167" s="410" t="s">
        <v>70</v>
      </c>
      <c r="I167" s="411"/>
      <c r="J167" s="412"/>
      <c r="K167" s="413" t="s">
        <v>323</v>
      </c>
      <c r="L167" s="414">
        <v>1</v>
      </c>
      <c r="M167" s="415" t="s">
        <v>402</v>
      </c>
      <c r="N167" s="416" t="s">
        <v>403</v>
      </c>
      <c r="O167" s="433">
        <v>2539056</v>
      </c>
      <c r="P167" s="434">
        <f>E167</f>
        <v>2672691</v>
      </c>
    </row>
    <row r="168" spans="1:16" ht="66" customHeight="1" x14ac:dyDescent="0.25">
      <c r="A168" s="284"/>
      <c r="B168" s="33"/>
      <c r="C168" s="264" t="s">
        <v>36</v>
      </c>
      <c r="D168" s="175" t="str">
        <f>D167</f>
        <v xml:space="preserve">Αναβάθμιση της επαγγελματικής εκπαίδευσης και κατάρτισης (μετα-γυμνασιακή [ΕΠΑΣ, ΕΠΑΛ] και μετα-δευτεροβάθμια [ΣΑΕΚ]) για νέα προγράμματα (ή αναδιαμόρφωση υφιστάμενων) σε αντικείμενα  που αφορούν την ανάπτυξη/παραγωγή αμυντικών τεχνολογιών STEP </v>
      </c>
      <c r="E168" s="425">
        <v>2672691</v>
      </c>
      <c r="F168" s="96" t="s">
        <v>222</v>
      </c>
      <c r="G168" s="168" t="s">
        <v>77</v>
      </c>
      <c r="H168" s="96" t="s">
        <v>70</v>
      </c>
      <c r="I168" s="375">
        <v>0</v>
      </c>
      <c r="J168" s="376">
        <v>2021</v>
      </c>
      <c r="K168" s="106"/>
      <c r="L168" s="345">
        <v>88</v>
      </c>
      <c r="M168" s="14" t="s">
        <v>402</v>
      </c>
      <c r="N168" s="63" t="s">
        <v>403</v>
      </c>
      <c r="O168" s="433">
        <v>2539056</v>
      </c>
      <c r="P168" s="260">
        <f t="shared" ref="P168:P170" si="45">E168</f>
        <v>2672691</v>
      </c>
    </row>
    <row r="169" spans="1:16" ht="66" customHeight="1" x14ac:dyDescent="0.25">
      <c r="A169" s="284"/>
      <c r="B169" s="33"/>
      <c r="C169" s="264" t="s">
        <v>363</v>
      </c>
      <c r="D169" s="175" t="str">
        <f>D167</f>
        <v xml:space="preserve">Αναβάθμιση της επαγγελματικής εκπαίδευσης και κατάρτισης (μετα-γυμνασιακή [ΕΠΑΣ, ΕΠΑΛ] και μετα-δευτεροβάθμια [ΣΑΕΚ]) για νέα προγράμματα (ή αναδιαμόρφωση υφιστάμενων) σε αντικείμενα  που αφορούν την ανάπτυξη/παραγωγή αμυντικών τεχνολογιών STEP </v>
      </c>
      <c r="E169" s="325">
        <v>743716</v>
      </c>
      <c r="F169" s="118" t="s">
        <v>221</v>
      </c>
      <c r="G169" s="379" t="s">
        <v>345</v>
      </c>
      <c r="H169" s="215" t="s">
        <v>70</v>
      </c>
      <c r="I169" s="77"/>
      <c r="J169" s="145"/>
      <c r="K169" s="189" t="s">
        <v>323</v>
      </c>
      <c r="L169" s="345">
        <v>1</v>
      </c>
      <c r="M169" s="14" t="s">
        <v>402</v>
      </c>
      <c r="N169" s="63" t="s">
        <v>403</v>
      </c>
      <c r="O169" s="343">
        <v>460944</v>
      </c>
      <c r="P169" s="260">
        <f t="shared" si="45"/>
        <v>743716</v>
      </c>
    </row>
    <row r="170" spans="1:16" ht="66" customHeight="1" thickBot="1" x14ac:dyDescent="0.3">
      <c r="A170" s="284"/>
      <c r="B170" s="33"/>
      <c r="C170" s="393" t="s">
        <v>363</v>
      </c>
      <c r="D170" s="394" t="str">
        <f>D167</f>
        <v xml:space="preserve">Αναβάθμιση της επαγγελματικής εκπαίδευσης και κατάρτισης (μετα-γυμνασιακή [ΕΠΑΣ, ΕΠΑΛ] και μετα-δευτεροβάθμια [ΣΑΕΚ]) για νέα προγράμματα (ή αναδιαμόρφωση υφιστάμενων) σε αντικείμενα  που αφορούν την ανάπτυξη/παραγωγή αμυντικών τεχνολογιών STEP </v>
      </c>
      <c r="E170" s="325">
        <v>743716</v>
      </c>
      <c r="F170" s="395" t="s">
        <v>222</v>
      </c>
      <c r="G170" s="396" t="s">
        <v>77</v>
      </c>
      <c r="H170" s="395" t="s">
        <v>70</v>
      </c>
      <c r="I170" s="397">
        <v>0</v>
      </c>
      <c r="J170" s="398">
        <v>2021</v>
      </c>
      <c r="K170" s="399"/>
      <c r="L170" s="417">
        <v>88</v>
      </c>
      <c r="M170" s="401" t="s">
        <v>402</v>
      </c>
      <c r="N170" s="403" t="s">
        <v>403</v>
      </c>
      <c r="O170" s="343">
        <v>460944</v>
      </c>
      <c r="P170" s="432">
        <f t="shared" si="45"/>
        <v>743716</v>
      </c>
    </row>
    <row r="171" spans="1:16" ht="66" customHeight="1" x14ac:dyDescent="0.25">
      <c r="A171" s="284"/>
      <c r="B171" s="33"/>
      <c r="C171" s="378" t="s">
        <v>36</v>
      </c>
      <c r="D171" s="184" t="s">
        <v>383</v>
      </c>
      <c r="E171" s="322">
        <v>14810342</v>
      </c>
      <c r="F171" s="118" t="s">
        <v>413</v>
      </c>
      <c r="G171" s="379" t="s">
        <v>238</v>
      </c>
      <c r="H171" s="215" t="s">
        <v>70</v>
      </c>
      <c r="I171" s="146"/>
      <c r="J171" s="75"/>
      <c r="K171" s="361" t="s">
        <v>323</v>
      </c>
      <c r="L171" s="345">
        <v>1454</v>
      </c>
      <c r="M171" s="25" t="s">
        <v>402</v>
      </c>
      <c r="N171" s="63" t="s">
        <v>403</v>
      </c>
      <c r="O171" s="349">
        <v>14069825</v>
      </c>
      <c r="P171" s="260">
        <f>E171</f>
        <v>14810342</v>
      </c>
    </row>
    <row r="172" spans="1:16" ht="66" customHeight="1" x14ac:dyDescent="0.25">
      <c r="A172" s="385"/>
      <c r="B172" s="33"/>
      <c r="C172" s="264" t="s">
        <v>36</v>
      </c>
      <c r="D172" s="175" t="str">
        <f>D171</f>
        <v xml:space="preserve">Μαθητεία - πρακτική άσκηση στην επαγγελματική εκπαίδευση: 
α) Yλοποίηση προγραμμάτων Μαθητείας (ΕΠΑΣ Μαθητείας, Τάξη μαθητείας ΕΠΑΛ) σε αντικείμενα που θα επιτρέψουν/κατευθύνουν την απασχόληση μαθητευομένων σε αμυντικές τεχνολογίες STEP 
β) Λειτουργία ΣΑΕΚ και Πρακτική άσκηση σπουδαστών ΣΑΕΚ σε αντικείμενα αρχικής επαγγελματικής κατάρτισης σχετικών με τις  αμυντικές τεχνολογίες STEP.
</v>
      </c>
      <c r="E172" s="322">
        <v>14810342</v>
      </c>
      <c r="F172" s="96" t="s">
        <v>405</v>
      </c>
      <c r="G172" s="168" t="s">
        <v>145</v>
      </c>
      <c r="H172" s="96" t="s">
        <v>70</v>
      </c>
      <c r="I172" s="381">
        <f>L172</f>
        <v>1045</v>
      </c>
      <c r="J172" s="376">
        <v>2021</v>
      </c>
      <c r="K172" s="106"/>
      <c r="L172" s="345">
        <v>1045</v>
      </c>
      <c r="M172" s="14" t="s">
        <v>402</v>
      </c>
      <c r="N172" s="63" t="s">
        <v>403</v>
      </c>
      <c r="O172" s="349">
        <v>14069825</v>
      </c>
      <c r="P172" s="260">
        <f t="shared" ref="P172:P174" si="46">E172</f>
        <v>14810342</v>
      </c>
    </row>
    <row r="173" spans="1:16" ht="66" customHeight="1" x14ac:dyDescent="0.25">
      <c r="A173" s="385"/>
      <c r="B173" s="33"/>
      <c r="C173" s="264" t="s">
        <v>363</v>
      </c>
      <c r="D173" s="175" t="str">
        <f>D171</f>
        <v xml:space="preserve">Μαθητεία - πρακτική άσκηση στην επαγγελματική εκπαίδευση: 
α) Yλοποίηση προγραμμάτων Μαθητείας (ΕΠΑΣ Μαθητείας, Τάξη μαθητείας ΕΠΑΛ) σε αντικείμενα που θα επιτρέψουν/κατευθύνουν την απασχόληση μαθητευομένων σε αμυντικές τεχνολογίες STEP 
β) Λειτουργία ΣΑΕΚ και Πρακτική άσκηση σπουδαστών ΣΑΕΚ σε αντικείμενα αρχικής επαγγελματικής κατάρτισης σχετικών με τις  αμυντικές τεχνολογίες STEP.
</v>
      </c>
      <c r="E173" s="325">
        <v>4121199</v>
      </c>
      <c r="F173" s="118" t="s">
        <v>413</v>
      </c>
      <c r="G173" s="379" t="s">
        <v>238</v>
      </c>
      <c r="H173" s="215" t="s">
        <v>70</v>
      </c>
      <c r="I173" s="77"/>
      <c r="J173" s="145"/>
      <c r="K173" s="189" t="s">
        <v>323</v>
      </c>
      <c r="L173" s="345">
        <v>404</v>
      </c>
      <c r="M173" s="14" t="s">
        <v>402</v>
      </c>
      <c r="N173" s="63" t="s">
        <v>403</v>
      </c>
      <c r="O173" s="343">
        <v>2554257</v>
      </c>
      <c r="P173" s="260">
        <f t="shared" si="46"/>
        <v>4121199</v>
      </c>
    </row>
    <row r="174" spans="1:16" ht="66" customHeight="1" thickBot="1" x14ac:dyDescent="0.3">
      <c r="A174" s="385"/>
      <c r="B174" s="34"/>
      <c r="C174" s="362" t="s">
        <v>363</v>
      </c>
      <c r="D174" s="182" t="str">
        <f>D171</f>
        <v xml:space="preserve">Μαθητεία - πρακτική άσκηση στην επαγγελματική εκπαίδευση: 
α) Yλοποίηση προγραμμάτων Μαθητείας (ΕΠΑΣ Μαθητείας, Τάξη μαθητείας ΕΠΑΛ) σε αντικείμενα που θα επιτρέψουν/κατευθύνουν την απασχόληση μαθητευομένων σε αμυντικές τεχνολογίες STEP 
β) Λειτουργία ΣΑΕΚ και Πρακτική άσκηση σπουδαστών ΣΑΕΚ σε αντικείμενα αρχικής επαγγελματικής κατάρτισης σχετικών με τις  αμυντικές τεχνολογίες STEP.
</v>
      </c>
      <c r="E174" s="325">
        <v>4121199</v>
      </c>
      <c r="F174" s="179" t="s">
        <v>405</v>
      </c>
      <c r="G174" s="364" t="s">
        <v>145</v>
      </c>
      <c r="H174" s="179" t="s">
        <v>70</v>
      </c>
      <c r="I174" s="382">
        <v>0</v>
      </c>
      <c r="J174" s="377">
        <v>2021</v>
      </c>
      <c r="K174" s="370"/>
      <c r="L174" s="383">
        <v>291</v>
      </c>
      <c r="M174" s="20" t="s">
        <v>402</v>
      </c>
      <c r="N174" s="276" t="s">
        <v>403</v>
      </c>
      <c r="O174" s="343">
        <v>2554257</v>
      </c>
      <c r="P174" s="261">
        <f t="shared" si="46"/>
        <v>4121199</v>
      </c>
    </row>
    <row r="175" spans="1:16" s="384" customFormat="1" ht="66" customHeight="1" thickTop="1" x14ac:dyDescent="0.25">
      <c r="A175" s="284"/>
      <c r="B175" s="32" t="s">
        <v>416</v>
      </c>
      <c r="C175" s="371" t="s">
        <v>36</v>
      </c>
      <c r="D175" s="181" t="s">
        <v>381</v>
      </c>
      <c r="E175" s="420">
        <v>26726906</v>
      </c>
      <c r="F175" s="133" t="s">
        <v>56</v>
      </c>
      <c r="G175" s="372" t="s">
        <v>417</v>
      </c>
      <c r="H175" s="373" t="s">
        <v>70</v>
      </c>
      <c r="I175" s="374"/>
      <c r="J175" s="49"/>
      <c r="K175" s="191" t="s">
        <v>323</v>
      </c>
      <c r="L175" s="345">
        <v>14848</v>
      </c>
      <c r="M175" s="19" t="s">
        <v>402</v>
      </c>
      <c r="N175" s="271" t="s">
        <v>403</v>
      </c>
      <c r="O175" s="348">
        <v>25390560</v>
      </c>
      <c r="P175" s="347">
        <f>E175</f>
        <v>26726906</v>
      </c>
    </row>
    <row r="176" spans="1:16" s="384" customFormat="1" ht="66" customHeight="1" x14ac:dyDescent="0.25">
      <c r="A176" s="284"/>
      <c r="B176" s="33"/>
      <c r="C176" s="264" t="s">
        <v>36</v>
      </c>
      <c r="D176" s="175" t="str">
        <f>D175</f>
        <v xml:space="preserve">Επανειδίκευση (reskilling)  ανθρώπινου  δυναμικού  υψηλών προσόντων σε αντικείμενα που σχετίζονται με την ανάπτυξη/παραγωγή αμυντικών τεχνολογιών STEP, με στόχο την ενίσχυση της αμυντικής βιομηχανίας.  </v>
      </c>
      <c r="E176" s="325">
        <f>E175</f>
        <v>26726906</v>
      </c>
      <c r="F176" s="96" t="s">
        <v>225</v>
      </c>
      <c r="G176" s="168" t="s">
        <v>215</v>
      </c>
      <c r="H176" s="96" t="s">
        <v>70</v>
      </c>
      <c r="I176" s="381">
        <v>7424</v>
      </c>
      <c r="J176" s="376">
        <v>2021</v>
      </c>
      <c r="K176" s="106"/>
      <c r="L176" s="345">
        <v>11879</v>
      </c>
      <c r="M176" s="14" t="s">
        <v>402</v>
      </c>
      <c r="N176" s="63" t="s">
        <v>403</v>
      </c>
      <c r="O176" s="343">
        <f>O175</f>
        <v>25390560</v>
      </c>
      <c r="P176" s="260">
        <f t="shared" ref="P176:P178" si="47">E176</f>
        <v>26726906</v>
      </c>
    </row>
    <row r="177" spans="1:16" s="384" customFormat="1" ht="66" customHeight="1" x14ac:dyDescent="0.25">
      <c r="A177" s="284"/>
      <c r="B177" s="33"/>
      <c r="C177" s="264" t="s">
        <v>363</v>
      </c>
      <c r="D177" s="175" t="str">
        <f>D175</f>
        <v xml:space="preserve">Επανειδίκευση (reskilling)  ανθρώπινου  δυναμικού  υψηλών προσόντων σε αντικείμενα που σχετίζονται με την ανάπτυξη/παραγωγή αμυντικών τεχνολογιών STEP, με στόχο την ενίσχυση της αμυντικής βιομηχανίας.  </v>
      </c>
      <c r="E177" s="325">
        <v>7437161</v>
      </c>
      <c r="F177" s="96" t="s">
        <v>56</v>
      </c>
      <c r="G177" s="168" t="s">
        <v>417</v>
      </c>
      <c r="H177" s="96" t="s">
        <v>70</v>
      </c>
      <c r="I177" s="77"/>
      <c r="J177" s="145"/>
      <c r="K177" s="189" t="s">
        <v>323</v>
      </c>
      <c r="L177" s="345">
        <v>4132</v>
      </c>
      <c r="M177" s="14" t="s">
        <v>402</v>
      </c>
      <c r="N177" s="63" t="s">
        <v>403</v>
      </c>
      <c r="O177" s="343">
        <v>4609440</v>
      </c>
      <c r="P177" s="260">
        <f t="shared" si="47"/>
        <v>7437161</v>
      </c>
    </row>
    <row r="178" spans="1:16" s="384" customFormat="1" ht="66" customHeight="1" thickBot="1" x14ac:dyDescent="0.3">
      <c r="A178" s="386"/>
      <c r="B178" s="34"/>
      <c r="C178" s="362" t="s">
        <v>363</v>
      </c>
      <c r="D178" s="182" t="str">
        <f>D175</f>
        <v xml:space="preserve">Επανειδίκευση (reskilling)  ανθρώπινου  δυναμικού  υψηλών προσόντων σε αντικείμενα που σχετίζονται με την ανάπτυξη/παραγωγή αμυντικών τεχνολογιών STEP, με στόχο την ενίσχυση της αμυντικής βιομηχανίας.  </v>
      </c>
      <c r="E178" s="419">
        <f>E177</f>
        <v>7437161</v>
      </c>
      <c r="F178" s="179" t="s">
        <v>225</v>
      </c>
      <c r="G178" s="364" t="s">
        <v>215</v>
      </c>
      <c r="H178" s="179" t="s">
        <v>70</v>
      </c>
      <c r="I178" s="382">
        <v>2066</v>
      </c>
      <c r="J178" s="377">
        <v>2021</v>
      </c>
      <c r="K178" s="370"/>
      <c r="L178" s="359">
        <v>3305.3984065772966</v>
      </c>
      <c r="M178" s="20" t="s">
        <v>402</v>
      </c>
      <c r="N178" s="60" t="s">
        <v>403</v>
      </c>
      <c r="O178" s="346">
        <f>O177</f>
        <v>4609440</v>
      </c>
      <c r="P178" s="430">
        <f t="shared" si="47"/>
        <v>7437161</v>
      </c>
    </row>
    <row r="179" spans="1:16" s="384" customFormat="1" ht="66" customHeight="1" thickTop="1" x14ac:dyDescent="0.25">
      <c r="A179" s="329" t="s">
        <v>415</v>
      </c>
      <c r="B179" s="32" t="s">
        <v>360</v>
      </c>
      <c r="C179" s="368" t="s">
        <v>36</v>
      </c>
      <c r="D179" s="181" t="s">
        <v>424</v>
      </c>
      <c r="E179" s="324">
        <v>8908969</v>
      </c>
      <c r="F179" s="202" t="s">
        <v>361</v>
      </c>
      <c r="G179" s="369" t="s">
        <v>144</v>
      </c>
      <c r="H179" s="215" t="s">
        <v>70</v>
      </c>
      <c r="I179" s="146"/>
      <c r="J179" s="75"/>
      <c r="K179" s="361" t="s">
        <v>323</v>
      </c>
      <c r="L179" s="345">
        <v>2481.4886366140986</v>
      </c>
      <c r="M179" s="25" t="s">
        <v>402</v>
      </c>
      <c r="N179" s="63" t="s">
        <v>403</v>
      </c>
      <c r="O179" s="349">
        <v>8463520</v>
      </c>
      <c r="P179" s="260">
        <f>E179</f>
        <v>8908969</v>
      </c>
    </row>
    <row r="180" spans="1:16" s="384" customFormat="1" ht="66" customHeight="1" x14ac:dyDescent="0.25">
      <c r="A180" s="284"/>
      <c r="B180" s="33"/>
      <c r="C180" s="330" t="s">
        <v>36</v>
      </c>
      <c r="D180" s="175" t="str">
        <f>D179</f>
        <v>Κατάρτιση/πιστοποίηση ανέργων και ανενεργών για την απόκτηση δεξιοτήτων σε αντικείμενα κυβερνο-ασφάλειας (αφορά σε ανέργους και ανενεργούς υψηλών τυπικών προσόντων) &amp; πολιτικής προστασίας/ετοιμότητας για τη βελτίωση της απασχολησιμότητάς τους σε ανάλογους τομείς</v>
      </c>
      <c r="E180" s="325">
        <f>E179</f>
        <v>8908969</v>
      </c>
      <c r="F180" s="96" t="s">
        <v>362</v>
      </c>
      <c r="G180" s="168" t="s">
        <v>149</v>
      </c>
      <c r="H180" s="96" t="s">
        <v>100</v>
      </c>
      <c r="I180" s="375">
        <v>0</v>
      </c>
      <c r="J180" s="376">
        <v>2021</v>
      </c>
      <c r="K180" s="106"/>
      <c r="L180" s="345">
        <v>1613</v>
      </c>
      <c r="M180" s="14" t="s">
        <v>402</v>
      </c>
      <c r="N180" s="63" t="s">
        <v>403</v>
      </c>
      <c r="O180" s="343">
        <f>O179</f>
        <v>8463520</v>
      </c>
      <c r="P180" s="260">
        <f t="shared" ref="P180:P182" si="48">E180</f>
        <v>8908969</v>
      </c>
    </row>
    <row r="181" spans="1:16" s="384" customFormat="1" ht="66" customHeight="1" x14ac:dyDescent="0.25">
      <c r="A181" s="284"/>
      <c r="B181" s="33"/>
      <c r="C181" s="264" t="s">
        <v>363</v>
      </c>
      <c r="D181" s="175" t="str">
        <f>D179</f>
        <v>Κατάρτιση/πιστοποίηση ανέργων και ανενεργών για την απόκτηση δεξιοτήτων σε αντικείμενα κυβερνο-ασφάλειας (αφορά σε ανέργους και ανενεργούς υψηλών τυπικών προσόντων) &amp; πολιτικής προστασίας/ετοιμότητας για τη βελτίωση της απασχολησιμότητάς τους σε ανάλογους τομείς</v>
      </c>
      <c r="E181" s="325">
        <v>2479054</v>
      </c>
      <c r="F181" s="96" t="s">
        <v>361</v>
      </c>
      <c r="G181" s="168" t="s">
        <v>144</v>
      </c>
      <c r="H181" s="96" t="s">
        <v>100</v>
      </c>
      <c r="I181" s="77"/>
      <c r="J181" s="145"/>
      <c r="K181" s="189" t="s">
        <v>323</v>
      </c>
      <c r="L181" s="345">
        <v>690.51136338590106</v>
      </c>
      <c r="M181" s="14" t="s">
        <v>402</v>
      </c>
      <c r="N181" s="63" t="s">
        <v>403</v>
      </c>
      <c r="O181" s="343">
        <v>1536480</v>
      </c>
      <c r="P181" s="260">
        <f t="shared" si="48"/>
        <v>2479054</v>
      </c>
    </row>
    <row r="182" spans="1:16" s="384" customFormat="1" ht="66" customHeight="1" thickBot="1" x14ac:dyDescent="0.3">
      <c r="A182" s="284"/>
      <c r="B182" s="33"/>
      <c r="C182" s="264" t="s">
        <v>363</v>
      </c>
      <c r="D182" s="175" t="str">
        <f>D179</f>
        <v>Κατάρτιση/πιστοποίηση ανέργων και ανενεργών για την απόκτηση δεξιοτήτων σε αντικείμενα κυβερνο-ασφάλειας (αφορά σε ανέργους και ανενεργούς υψηλών τυπικών προσόντων) &amp; πολιτικής προστασίας/ετοιμότητας για τη βελτίωση της απασχολησιμότητάς τους σε ανάλογους τομείς</v>
      </c>
      <c r="E182" s="326">
        <f>E181</f>
        <v>2479054</v>
      </c>
      <c r="F182" s="96" t="s">
        <v>362</v>
      </c>
      <c r="G182" s="168" t="s">
        <v>149</v>
      </c>
      <c r="H182" s="96" t="s">
        <v>100</v>
      </c>
      <c r="I182" s="375">
        <v>0</v>
      </c>
      <c r="J182" s="376">
        <v>2021</v>
      </c>
      <c r="K182" s="106"/>
      <c r="L182" s="359">
        <v>448.87592411782094</v>
      </c>
      <c r="M182" s="14" t="s">
        <v>402</v>
      </c>
      <c r="N182" s="63" t="s">
        <v>403</v>
      </c>
      <c r="O182" s="343">
        <f>O181</f>
        <v>1536480</v>
      </c>
      <c r="P182" s="260">
        <f t="shared" si="48"/>
        <v>2479054</v>
      </c>
    </row>
    <row r="183" spans="1:16" s="384" customFormat="1" ht="66" customHeight="1" thickTop="1" x14ac:dyDescent="0.25">
      <c r="A183" s="284"/>
      <c r="B183" s="32" t="s">
        <v>33</v>
      </c>
      <c r="C183" s="371" t="s">
        <v>36</v>
      </c>
      <c r="D183" s="181" t="s">
        <v>418</v>
      </c>
      <c r="E183" s="420">
        <v>58517850</v>
      </c>
      <c r="F183" s="133" t="s">
        <v>365</v>
      </c>
      <c r="G183" s="372" t="s">
        <v>147</v>
      </c>
      <c r="H183" s="373" t="s">
        <v>70</v>
      </c>
      <c r="I183" s="374"/>
      <c r="J183" s="49"/>
      <c r="K183" s="191" t="s">
        <v>323</v>
      </c>
      <c r="L183" s="345">
        <v>23175</v>
      </c>
      <c r="M183" s="19" t="s">
        <v>402</v>
      </c>
      <c r="N183" s="271" t="s">
        <v>403</v>
      </c>
      <c r="O183" s="348">
        <v>55591957</v>
      </c>
      <c r="P183" s="347">
        <f>E183</f>
        <v>58517850</v>
      </c>
    </row>
    <row r="184" spans="1:16" s="384" customFormat="1" ht="66" customHeight="1" x14ac:dyDescent="0.25">
      <c r="A184" s="284"/>
      <c r="B184" s="33"/>
      <c r="C184" s="264" t="s">
        <v>36</v>
      </c>
      <c r="D184" s="175" t="str">
        <f>D183</f>
        <v>Αναβάθμιση δεξιοτήτων (upskilling)  ή/και επανειδίκευση (reskilling) εργαζομένων</v>
      </c>
      <c r="E184" s="325">
        <f>E183</f>
        <v>58517850</v>
      </c>
      <c r="F184" s="96" t="s">
        <v>362</v>
      </c>
      <c r="G184" s="168" t="s">
        <v>149</v>
      </c>
      <c r="H184" s="96" t="s">
        <v>100</v>
      </c>
      <c r="I184" s="375">
        <v>0</v>
      </c>
      <c r="J184" s="376">
        <v>2021</v>
      </c>
      <c r="K184" s="106"/>
      <c r="L184" s="345">
        <v>15064</v>
      </c>
      <c r="M184" s="14" t="s">
        <v>402</v>
      </c>
      <c r="N184" s="63" t="s">
        <v>403</v>
      </c>
      <c r="O184" s="343">
        <f>O183</f>
        <v>55591957</v>
      </c>
      <c r="P184" s="260">
        <f t="shared" ref="P184:P186" si="49">E184</f>
        <v>58517850</v>
      </c>
    </row>
    <row r="185" spans="1:16" s="384" customFormat="1" ht="66" customHeight="1" x14ac:dyDescent="0.25">
      <c r="A185" s="284"/>
      <c r="B185" s="33"/>
      <c r="C185" s="264" t="s">
        <v>363</v>
      </c>
      <c r="D185" s="175" t="str">
        <f>D183</f>
        <v>Αναβάθμιση δεξιοτήτων (upskilling)  ή/και επανειδίκευση (reskilling) εργαζομένων</v>
      </c>
      <c r="E185" s="325">
        <v>16283467</v>
      </c>
      <c r="F185" s="96" t="s">
        <v>365</v>
      </c>
      <c r="G185" s="168" t="s">
        <v>147</v>
      </c>
      <c r="H185" s="96" t="s">
        <v>100</v>
      </c>
      <c r="I185" s="77"/>
      <c r="J185" s="145"/>
      <c r="K185" s="189" t="s">
        <v>323</v>
      </c>
      <c r="L185" s="345">
        <v>6449</v>
      </c>
      <c r="M185" s="14" t="s">
        <v>402</v>
      </c>
      <c r="N185" s="63" t="s">
        <v>403</v>
      </c>
      <c r="O185" s="343">
        <v>10092246</v>
      </c>
      <c r="P185" s="260">
        <f t="shared" si="49"/>
        <v>16283467</v>
      </c>
    </row>
    <row r="186" spans="1:16" s="384" customFormat="1" ht="66" customHeight="1" thickBot="1" x14ac:dyDescent="0.3">
      <c r="A186" s="284"/>
      <c r="B186" s="34"/>
      <c r="C186" s="362" t="s">
        <v>363</v>
      </c>
      <c r="D186" s="182" t="str">
        <f>D183</f>
        <v>Αναβάθμιση δεξιοτήτων (upskilling)  ή/και επανειδίκευση (reskilling) εργαζομένων</v>
      </c>
      <c r="E186" s="419">
        <f>E185</f>
        <v>16283467</v>
      </c>
      <c r="F186" s="96" t="s">
        <v>362</v>
      </c>
      <c r="G186" s="168" t="s">
        <v>149</v>
      </c>
      <c r="H186" s="96" t="s">
        <v>100</v>
      </c>
      <c r="I186" s="375">
        <v>0</v>
      </c>
      <c r="J186" s="376">
        <v>2021</v>
      </c>
      <c r="K186" s="370"/>
      <c r="L186" s="359">
        <v>4192</v>
      </c>
      <c r="M186" s="20" t="s">
        <v>402</v>
      </c>
      <c r="N186" s="60" t="s">
        <v>403</v>
      </c>
      <c r="O186" s="346">
        <f>O185</f>
        <v>10092246</v>
      </c>
      <c r="P186" s="430">
        <f t="shared" si="49"/>
        <v>16283467</v>
      </c>
    </row>
    <row r="187" spans="1:16" s="384" customFormat="1" ht="66" customHeight="1" thickTop="1" x14ac:dyDescent="0.25">
      <c r="A187" s="284"/>
      <c r="B187" s="32" t="s">
        <v>326</v>
      </c>
      <c r="C187" s="371" t="s">
        <v>36</v>
      </c>
      <c r="D187" s="181" t="s">
        <v>421</v>
      </c>
      <c r="E187" s="420">
        <v>47039355</v>
      </c>
      <c r="F187" s="133" t="s">
        <v>413</v>
      </c>
      <c r="G187" s="372" t="s">
        <v>238</v>
      </c>
      <c r="H187" s="373" t="s">
        <v>100</v>
      </c>
      <c r="I187" s="374"/>
      <c r="J187" s="49"/>
      <c r="K187" s="191" t="s">
        <v>323</v>
      </c>
      <c r="L187" s="345">
        <v>4471.6864251789466</v>
      </c>
      <c r="M187" s="19" t="s">
        <v>402</v>
      </c>
      <c r="N187" s="271" t="s">
        <v>403</v>
      </c>
      <c r="O187" s="348">
        <v>44687386</v>
      </c>
      <c r="P187" s="347">
        <f>E187</f>
        <v>47039355</v>
      </c>
    </row>
    <row r="188" spans="1:16" s="384" customFormat="1" ht="66" customHeight="1" x14ac:dyDescent="0.25">
      <c r="A188" s="284"/>
      <c r="B188" s="33"/>
      <c r="C188" s="264" t="s">
        <v>36</v>
      </c>
      <c r="D188" s="175" t="str">
        <f>D187</f>
        <v xml:space="preserve">Πρακτική άσκηση φοιτητών Τριτοβάθμιας Εκπαίδευσης (ΑΕΙ και ΑΣΕΙ) σε φορείς της αμυντικής βιομηχανίας, της κυβερνοασφάλειας και της πολιτικής ετοιμότητας / Πρακτική εκπαίδευση φοιτητών ΑΣΕΙ, Λιμενικού κλπ. σε επιχειρησιακά μέσα για την παροχή υπηρεσιών πολιτικής προστασίας </v>
      </c>
      <c r="E188" s="325">
        <v>47039355</v>
      </c>
      <c r="F188" s="96" t="s">
        <v>209</v>
      </c>
      <c r="G188" s="168" t="s">
        <v>336</v>
      </c>
      <c r="H188" s="96" t="s">
        <v>205</v>
      </c>
      <c r="I188" s="380">
        <v>0.65</v>
      </c>
      <c r="J188" s="376">
        <v>2021</v>
      </c>
      <c r="K188" s="106"/>
      <c r="L188" s="380">
        <v>0.7</v>
      </c>
      <c r="M188" s="14" t="s">
        <v>402</v>
      </c>
      <c r="N188" s="63" t="s">
        <v>403</v>
      </c>
      <c r="O188" s="260">
        <v>44687386</v>
      </c>
      <c r="P188" s="260">
        <f t="shared" ref="P188:P190" si="50">E188</f>
        <v>47039355</v>
      </c>
    </row>
    <row r="189" spans="1:16" s="384" customFormat="1" ht="66" customHeight="1" x14ac:dyDescent="0.25">
      <c r="A189" s="284"/>
      <c r="B189" s="33"/>
      <c r="C189" s="264" t="s">
        <v>363</v>
      </c>
      <c r="D189" s="175" t="str">
        <f>D187</f>
        <v xml:space="preserve">Πρακτική άσκηση φοιτητών Τριτοβάθμιας Εκπαίδευσης (ΑΕΙ και ΑΣΕΙ) σε φορείς της αμυντικής βιομηχανίας, της κυβερνοασφάλειας και της πολιτικής ετοιμότητας / Πρακτική εκπαίδευση φοιτητών ΑΣΕΙ, Λιμενικού κλπ. σε επιχειρησιακά μέσα για την παροχή υπηρεσιών πολιτικής προστασίας </v>
      </c>
      <c r="E189" s="325">
        <v>13089403</v>
      </c>
      <c r="F189" s="96" t="s">
        <v>413</v>
      </c>
      <c r="G189" s="168" t="s">
        <v>238</v>
      </c>
      <c r="H189" s="96" t="s">
        <v>100</v>
      </c>
      <c r="I189" s="77"/>
      <c r="J189" s="145"/>
      <c r="K189" s="189" t="s">
        <v>323</v>
      </c>
      <c r="L189" s="345">
        <v>1244.3135748210534</v>
      </c>
      <c r="M189" s="14" t="s">
        <v>402</v>
      </c>
      <c r="N189" s="63" t="s">
        <v>403</v>
      </c>
      <c r="O189" s="343">
        <v>8112614</v>
      </c>
      <c r="P189" s="260">
        <f t="shared" si="50"/>
        <v>13089403</v>
      </c>
    </row>
    <row r="190" spans="1:16" s="384" customFormat="1" ht="66" customHeight="1" x14ac:dyDescent="0.25">
      <c r="A190" s="284"/>
      <c r="B190" s="33"/>
      <c r="C190" s="264" t="s">
        <v>363</v>
      </c>
      <c r="D190" s="175" t="str">
        <f>D187</f>
        <v xml:space="preserve">Πρακτική άσκηση φοιτητών Τριτοβάθμιας Εκπαίδευσης (ΑΕΙ και ΑΣΕΙ) σε φορείς της αμυντικής βιομηχανίας, της κυβερνοασφάλειας και της πολιτικής ετοιμότητας / Πρακτική εκπαίδευση φοιτητών ΑΣΕΙ, Λιμενικού κλπ. σε επιχειρησιακά μέσα για την παροχή υπηρεσιών πολιτικής προστασίας </v>
      </c>
      <c r="E190" s="325">
        <v>13089403</v>
      </c>
      <c r="F190" s="96" t="s">
        <v>209</v>
      </c>
      <c r="G190" s="168" t="s">
        <v>336</v>
      </c>
      <c r="H190" s="96" t="s">
        <v>205</v>
      </c>
      <c r="I190" s="380">
        <v>0.65</v>
      </c>
      <c r="J190" s="376">
        <v>2021</v>
      </c>
      <c r="K190" s="106"/>
      <c r="L190" s="380">
        <v>0.7</v>
      </c>
      <c r="M190" s="14" t="s">
        <v>402</v>
      </c>
      <c r="N190" s="12" t="s">
        <v>403</v>
      </c>
      <c r="O190" s="343">
        <v>8112614</v>
      </c>
      <c r="P190" s="435">
        <f t="shared" si="50"/>
        <v>13089403</v>
      </c>
    </row>
    <row r="191" spans="1:16" s="384" customFormat="1" ht="66" customHeight="1" x14ac:dyDescent="0.25">
      <c r="A191" s="284"/>
      <c r="B191" s="33"/>
      <c r="C191" s="378" t="s">
        <v>36</v>
      </c>
      <c r="D191" s="175" t="s">
        <v>387</v>
      </c>
      <c r="E191" s="322">
        <v>2138152</v>
      </c>
      <c r="F191" s="118" t="s">
        <v>407</v>
      </c>
      <c r="G191" s="379" t="s">
        <v>408</v>
      </c>
      <c r="H191" s="215" t="s">
        <v>70</v>
      </c>
      <c r="I191" s="146"/>
      <c r="J191" s="75"/>
      <c r="K191" s="361" t="s">
        <v>323</v>
      </c>
      <c r="L191" s="345">
        <v>17</v>
      </c>
      <c r="M191" s="25" t="s">
        <v>402</v>
      </c>
      <c r="N191" s="63" t="s">
        <v>403</v>
      </c>
      <c r="O191" s="349">
        <v>2031245</v>
      </c>
      <c r="P191" s="260">
        <f>E191</f>
        <v>2138152</v>
      </c>
    </row>
    <row r="192" spans="1:16" s="384" customFormat="1" ht="66" customHeight="1" x14ac:dyDescent="0.25">
      <c r="A192" s="284"/>
      <c r="B192" s="33"/>
      <c r="C192" s="264" t="s">
        <v>36</v>
      </c>
      <c r="D192" s="175" t="str">
        <f>D191</f>
        <v xml:space="preserve">Χρηματοδότηση ανάπτυξης και υλοποίησης ΠΜΣ ή ΔΠΜΣ από ΑΕΙ και ΑΣΕΙ σε αντικείμενα σχετικά με κυβερνο-ασφάλεια ή εφαρμογές διττής χρήσης (άμυνα, πολιτική προστασία). 
</v>
      </c>
      <c r="E192" s="325">
        <v>2138152</v>
      </c>
      <c r="F192" s="96" t="s">
        <v>409</v>
      </c>
      <c r="G192" s="168" t="s">
        <v>410</v>
      </c>
      <c r="H192" s="96" t="s">
        <v>70</v>
      </c>
      <c r="I192" s="375">
        <v>0</v>
      </c>
      <c r="J192" s="376">
        <v>2021</v>
      </c>
      <c r="K192" s="106"/>
      <c r="L192" s="345">
        <v>344</v>
      </c>
      <c r="M192" s="14" t="s">
        <v>402</v>
      </c>
      <c r="N192" s="63" t="s">
        <v>403</v>
      </c>
      <c r="O192" s="349">
        <v>2031245</v>
      </c>
      <c r="P192" s="260">
        <f t="shared" ref="P192:P194" si="51">E192</f>
        <v>2138152</v>
      </c>
    </row>
    <row r="193" spans="1:16" s="384" customFormat="1" ht="66" customHeight="1" x14ac:dyDescent="0.25">
      <c r="A193" s="284"/>
      <c r="B193" s="33"/>
      <c r="C193" s="264" t="s">
        <v>363</v>
      </c>
      <c r="D193" s="175" t="str">
        <f>D191</f>
        <v xml:space="preserve">Χρηματοδότηση ανάπτυξης και υλοποίησης ΠΜΣ ή ΔΠΜΣ από ΑΕΙ και ΑΣΕΙ σε αντικείμενα σχετικά με κυβερνο-ασφάλεια ή εφαρμογές διττής χρήσης (άμυνα, πολιτική προστασία). 
</v>
      </c>
      <c r="E193" s="325">
        <v>594973</v>
      </c>
      <c r="F193" s="96" t="s">
        <v>407</v>
      </c>
      <c r="G193" s="168" t="s">
        <v>408</v>
      </c>
      <c r="H193" s="96" t="s">
        <v>70</v>
      </c>
      <c r="I193" s="77"/>
      <c r="J193" s="145"/>
      <c r="K193" s="189" t="s">
        <v>323</v>
      </c>
      <c r="L193" s="345">
        <v>5</v>
      </c>
      <c r="M193" s="14" t="s">
        <v>402</v>
      </c>
      <c r="N193" s="63" t="s">
        <v>403</v>
      </c>
      <c r="O193" s="343">
        <v>368755</v>
      </c>
      <c r="P193" s="260">
        <f t="shared" si="51"/>
        <v>594973</v>
      </c>
    </row>
    <row r="194" spans="1:16" s="384" customFormat="1" ht="66" customHeight="1" x14ac:dyDescent="0.25">
      <c r="A194" s="284"/>
      <c r="B194" s="33"/>
      <c r="C194" s="264" t="s">
        <v>363</v>
      </c>
      <c r="D194" s="175" t="str">
        <f>D191</f>
        <v xml:space="preserve">Χρηματοδότηση ανάπτυξης και υλοποίησης ΠΜΣ ή ΔΠΜΣ από ΑΕΙ και ΑΣΕΙ σε αντικείμενα σχετικά με κυβερνο-ασφάλεια ή εφαρμογές διττής χρήσης (άμυνα, πολιτική προστασία). 
</v>
      </c>
      <c r="E194" s="325">
        <v>594973</v>
      </c>
      <c r="F194" s="96" t="s">
        <v>409</v>
      </c>
      <c r="G194" s="168" t="s">
        <v>410</v>
      </c>
      <c r="H194" s="96" t="s">
        <v>70</v>
      </c>
      <c r="I194" s="375">
        <v>0</v>
      </c>
      <c r="J194" s="376">
        <v>2021</v>
      </c>
      <c r="K194" s="106"/>
      <c r="L194" s="340">
        <v>96</v>
      </c>
      <c r="M194" s="14" t="s">
        <v>402</v>
      </c>
      <c r="N194" s="37" t="s">
        <v>403</v>
      </c>
      <c r="O194" s="343">
        <v>368755</v>
      </c>
      <c r="P194" s="435">
        <f t="shared" si="51"/>
        <v>594973</v>
      </c>
    </row>
    <row r="195" spans="1:16" s="384" customFormat="1" ht="66" customHeight="1" x14ac:dyDescent="0.25">
      <c r="A195" s="284"/>
      <c r="B195" s="33"/>
      <c r="C195" s="378" t="s">
        <v>36</v>
      </c>
      <c r="D195" s="320" t="s">
        <v>388</v>
      </c>
      <c r="E195" s="322">
        <v>557629</v>
      </c>
      <c r="F195" s="118" t="s">
        <v>223</v>
      </c>
      <c r="G195" s="379" t="s">
        <v>241</v>
      </c>
      <c r="H195" s="215" t="s">
        <v>70</v>
      </c>
      <c r="I195" s="146"/>
      <c r="J195" s="75"/>
      <c r="K195" s="361" t="s">
        <v>323</v>
      </c>
      <c r="L195" s="345">
        <v>4.6938625876615951</v>
      </c>
      <c r="M195" s="25" t="s">
        <v>402</v>
      </c>
      <c r="N195" s="63" t="s">
        <v>403</v>
      </c>
      <c r="O195" s="343">
        <v>529747</v>
      </c>
      <c r="P195" s="260">
        <f>E195</f>
        <v>557629</v>
      </c>
    </row>
    <row r="196" spans="1:16" s="384" customFormat="1" ht="66" customHeight="1" x14ac:dyDescent="0.25">
      <c r="A196" s="284"/>
      <c r="B196" s="33"/>
      <c r="C196" s="264" t="s">
        <v>36</v>
      </c>
      <c r="D196" s="175" t="str">
        <f>D195</f>
        <v xml:space="preserve">Χρηματοδότηση διδακτορικών σε αντικείμενα διττής χρήσης. </v>
      </c>
      <c r="E196" s="322">
        <v>557629</v>
      </c>
      <c r="F196" s="96" t="s">
        <v>224</v>
      </c>
      <c r="G196" s="168" t="s">
        <v>242</v>
      </c>
      <c r="H196" s="96" t="s">
        <v>70</v>
      </c>
      <c r="I196" s="375">
        <v>0</v>
      </c>
      <c r="J196" s="376">
        <v>2021</v>
      </c>
      <c r="K196" s="106"/>
      <c r="L196" s="345">
        <v>2</v>
      </c>
      <c r="M196" s="14" t="s">
        <v>402</v>
      </c>
      <c r="N196" s="63" t="s">
        <v>403</v>
      </c>
      <c r="O196" s="343">
        <v>529747</v>
      </c>
      <c r="P196" s="260">
        <f t="shared" ref="P196:P198" si="52">E196</f>
        <v>557629</v>
      </c>
    </row>
    <row r="197" spans="1:16" s="384" customFormat="1" ht="66" customHeight="1" x14ac:dyDescent="0.25">
      <c r="A197" s="284"/>
      <c r="B197" s="33"/>
      <c r="C197" s="264" t="s">
        <v>363</v>
      </c>
      <c r="D197" s="175" t="str">
        <f>D195</f>
        <v xml:space="preserve">Χρηματοδότηση διδακτορικών σε αντικείμενα διττής χρήσης. </v>
      </c>
      <c r="E197" s="325">
        <v>155168</v>
      </c>
      <c r="F197" s="118" t="s">
        <v>223</v>
      </c>
      <c r="G197" s="379" t="s">
        <v>241</v>
      </c>
      <c r="H197" s="215" t="s">
        <v>70</v>
      </c>
      <c r="I197" s="145"/>
      <c r="J197" s="145"/>
      <c r="K197" s="189" t="s">
        <v>323</v>
      </c>
      <c r="L197" s="345">
        <v>1.3061374123384046</v>
      </c>
      <c r="M197" s="14" t="s">
        <v>402</v>
      </c>
      <c r="N197" s="63" t="s">
        <v>403</v>
      </c>
      <c r="O197" s="343">
        <v>96171</v>
      </c>
      <c r="P197" s="260">
        <f t="shared" si="52"/>
        <v>155168</v>
      </c>
    </row>
    <row r="198" spans="1:16" s="384" customFormat="1" ht="66" customHeight="1" x14ac:dyDescent="0.25">
      <c r="A198" s="284"/>
      <c r="B198" s="33"/>
      <c r="C198" s="264" t="s">
        <v>363</v>
      </c>
      <c r="D198" s="175" t="str">
        <f>D195</f>
        <v xml:space="preserve">Χρηματοδότηση διδακτορικών σε αντικείμενα διττής χρήσης. </v>
      </c>
      <c r="E198" s="325">
        <v>155168</v>
      </c>
      <c r="F198" s="96" t="s">
        <v>224</v>
      </c>
      <c r="G198" s="168" t="s">
        <v>242</v>
      </c>
      <c r="H198" s="96" t="s">
        <v>70</v>
      </c>
      <c r="I198" s="375">
        <v>0</v>
      </c>
      <c r="J198" s="376">
        <v>2021</v>
      </c>
      <c r="K198" s="106"/>
      <c r="L198" s="345">
        <v>0.65306870616920232</v>
      </c>
      <c r="M198" s="14" t="s">
        <v>402</v>
      </c>
      <c r="N198" s="37" t="s">
        <v>403</v>
      </c>
      <c r="O198" s="343">
        <v>96171</v>
      </c>
      <c r="P198" s="435">
        <f t="shared" si="52"/>
        <v>155168</v>
      </c>
    </row>
    <row r="199" spans="1:16" s="384" customFormat="1" ht="66" customHeight="1" x14ac:dyDescent="0.25">
      <c r="A199" s="284"/>
      <c r="B199" s="33"/>
      <c r="C199" s="264" t="s">
        <v>36</v>
      </c>
      <c r="D199" s="175" t="s">
        <v>389</v>
      </c>
      <c r="E199" s="322">
        <v>1760191</v>
      </c>
      <c r="F199" s="118" t="s">
        <v>221</v>
      </c>
      <c r="G199" s="379" t="s">
        <v>345</v>
      </c>
      <c r="H199" s="215" t="s">
        <v>70</v>
      </c>
      <c r="I199" s="146"/>
      <c r="J199" s="75"/>
      <c r="K199" s="361" t="s">
        <v>323</v>
      </c>
      <c r="L199" s="345">
        <v>35.203969407461962</v>
      </c>
      <c r="M199" s="25" t="s">
        <v>402</v>
      </c>
      <c r="N199" s="63" t="s">
        <v>403</v>
      </c>
      <c r="O199" s="349">
        <v>1672182</v>
      </c>
      <c r="P199" s="260">
        <f>E199</f>
        <v>1760191</v>
      </c>
    </row>
    <row r="200" spans="1:16" s="384" customFormat="1" ht="66" customHeight="1" x14ac:dyDescent="0.25">
      <c r="A200" s="284"/>
      <c r="B200" s="33"/>
      <c r="C200" s="264" t="s">
        <v>36</v>
      </c>
      <c r="D200" s="320" t="str">
        <f>D199</f>
        <v xml:space="preserve">Ένταξη της ετοιμότητας στην αντιμετώπιση κρίσεων/έκτακτων αναγκών στα προγράμματα σπουδών όλων των βαθμίδων εκπαίδευσης
</v>
      </c>
      <c r="E200" s="322">
        <v>1760191</v>
      </c>
      <c r="F200" s="96" t="s">
        <v>222</v>
      </c>
      <c r="G200" s="168" t="s">
        <v>77</v>
      </c>
      <c r="H200" s="96" t="s">
        <v>70</v>
      </c>
      <c r="I200" s="375">
        <v>0</v>
      </c>
      <c r="J200" s="376">
        <v>2021</v>
      </c>
      <c r="K200" s="106"/>
      <c r="L200" s="345">
        <v>35.203969407461962</v>
      </c>
      <c r="M200" s="14" t="s">
        <v>402</v>
      </c>
      <c r="N200" s="63" t="s">
        <v>403</v>
      </c>
      <c r="O200" s="349">
        <v>1672182</v>
      </c>
      <c r="P200" s="260">
        <f t="shared" ref="P200:P202" si="53">E200</f>
        <v>1760191</v>
      </c>
    </row>
    <row r="201" spans="1:16" s="384" customFormat="1" ht="66" customHeight="1" x14ac:dyDescent="0.25">
      <c r="A201" s="284"/>
      <c r="B201" s="33"/>
      <c r="C201" s="264" t="s">
        <v>363</v>
      </c>
      <c r="D201" s="175" t="str">
        <f>D199</f>
        <v xml:space="preserve">Ένταξη της ετοιμότητας στην αντιμετώπιση κρίσεων/έκτακτων αναγκών στα προγράμματα σπουδών όλων των βαθμίδων εκπαίδευσης
</v>
      </c>
      <c r="E201" s="325">
        <v>489800</v>
      </c>
      <c r="F201" s="118" t="s">
        <v>221</v>
      </c>
      <c r="G201" s="379" t="s">
        <v>345</v>
      </c>
      <c r="H201" s="215" t="s">
        <v>70</v>
      </c>
      <c r="I201" s="77"/>
      <c r="J201" s="145"/>
      <c r="K201" s="189" t="s">
        <v>323</v>
      </c>
      <c r="L201" s="345">
        <v>9.7960305925380347</v>
      </c>
      <c r="M201" s="14" t="s">
        <v>402</v>
      </c>
      <c r="N201" s="63" t="s">
        <v>403</v>
      </c>
      <c r="O201" s="343">
        <v>303570</v>
      </c>
      <c r="P201" s="260">
        <f t="shared" si="53"/>
        <v>489800</v>
      </c>
    </row>
    <row r="202" spans="1:16" s="384" customFormat="1" ht="66" customHeight="1" x14ac:dyDescent="0.25">
      <c r="A202" s="284"/>
      <c r="B202" s="33"/>
      <c r="C202" s="264" t="s">
        <v>363</v>
      </c>
      <c r="D202" s="175" t="str">
        <f>D199</f>
        <v xml:space="preserve">Ένταξη της ετοιμότητας στην αντιμετώπιση κρίσεων/έκτακτων αναγκών στα προγράμματα σπουδών όλων των βαθμίδων εκπαίδευσης
</v>
      </c>
      <c r="E202" s="325">
        <v>489800</v>
      </c>
      <c r="F202" s="96" t="s">
        <v>222</v>
      </c>
      <c r="G202" s="168" t="s">
        <v>77</v>
      </c>
      <c r="H202" s="96" t="s">
        <v>70</v>
      </c>
      <c r="I202" s="375">
        <v>0</v>
      </c>
      <c r="J202" s="376">
        <v>2021</v>
      </c>
      <c r="K202" s="106"/>
      <c r="L202" s="345">
        <v>9.7960305925380347</v>
      </c>
      <c r="M202" s="14" t="s">
        <v>402</v>
      </c>
      <c r="N202" s="37" t="s">
        <v>403</v>
      </c>
      <c r="O202" s="343">
        <v>303570</v>
      </c>
      <c r="P202" s="435">
        <f t="shared" si="53"/>
        <v>489800</v>
      </c>
    </row>
    <row r="203" spans="1:16" s="384" customFormat="1" ht="66" customHeight="1" x14ac:dyDescent="0.25">
      <c r="A203" s="284"/>
      <c r="B203" s="33"/>
      <c r="C203" s="264" t="s">
        <v>36</v>
      </c>
      <c r="D203" s="175" t="s">
        <v>390</v>
      </c>
      <c r="E203" s="322">
        <v>19776421</v>
      </c>
      <c r="F203" s="118" t="s">
        <v>407</v>
      </c>
      <c r="G203" s="379" t="s">
        <v>408</v>
      </c>
      <c r="H203" s="96" t="s">
        <v>70</v>
      </c>
      <c r="I203" s="146"/>
      <c r="J203" s="75"/>
      <c r="K203" s="361" t="s">
        <v>323</v>
      </c>
      <c r="L203" s="345">
        <v>1956</v>
      </c>
      <c r="M203" s="25" t="s">
        <v>402</v>
      </c>
      <c r="N203" s="63" t="s">
        <v>403</v>
      </c>
      <c r="O203" s="349">
        <v>18787600</v>
      </c>
      <c r="P203" s="260">
        <f>E203</f>
        <v>19776421</v>
      </c>
    </row>
    <row r="204" spans="1:16" s="384" customFormat="1" ht="66" customHeight="1" x14ac:dyDescent="0.25">
      <c r="A204" s="284"/>
      <c r="B204" s="33"/>
      <c r="C204" s="264" t="s">
        <v>36</v>
      </c>
      <c r="D204" s="175" t="str">
        <f>D203</f>
        <v>Εκπαίδευση στις πρώτες βοήθειες για τους μαθητές/σπουδαστές/φοιτητές  για περιπτώσεις κρίσεων/έκτακτων αναγκών</v>
      </c>
      <c r="E204" s="322">
        <v>19776421</v>
      </c>
      <c r="F204" s="96" t="s">
        <v>409</v>
      </c>
      <c r="G204" s="168" t="s">
        <v>410</v>
      </c>
      <c r="H204" s="96" t="s">
        <v>70</v>
      </c>
      <c r="I204" s="375">
        <v>0</v>
      </c>
      <c r="J204" s="376">
        <v>2021</v>
      </c>
      <c r="K204" s="106"/>
      <c r="L204" s="345">
        <v>39116</v>
      </c>
      <c r="M204" s="14" t="s">
        <v>402</v>
      </c>
      <c r="N204" s="63" t="s">
        <v>403</v>
      </c>
      <c r="O204" s="349">
        <v>18787600</v>
      </c>
      <c r="P204" s="260">
        <f t="shared" ref="P204:P206" si="54">E204</f>
        <v>19776421</v>
      </c>
    </row>
    <row r="205" spans="1:16" s="384" customFormat="1" ht="66" customHeight="1" x14ac:dyDescent="0.25">
      <c r="A205" s="284"/>
      <c r="B205" s="33"/>
      <c r="C205" s="264" t="s">
        <v>363</v>
      </c>
      <c r="D205" s="175" t="str">
        <f>D203</f>
        <v>Εκπαίδευση στις πρώτες βοήθειες για τους μαθητές/σπουδαστές/φοιτητές  για περιπτώσεις κρίσεων/έκτακτων αναγκών</v>
      </c>
      <c r="E205" s="325">
        <v>5503085</v>
      </c>
      <c r="F205" s="118" t="s">
        <v>407</v>
      </c>
      <c r="G205" s="379" t="s">
        <v>408</v>
      </c>
      <c r="H205" s="96" t="s">
        <v>70</v>
      </c>
      <c r="I205" s="77"/>
      <c r="J205" s="145"/>
      <c r="K205" s="189" t="s">
        <v>323</v>
      </c>
      <c r="L205" s="345">
        <v>544</v>
      </c>
      <c r="M205" s="14" t="s">
        <v>402</v>
      </c>
      <c r="N205" s="63" t="s">
        <v>403</v>
      </c>
      <c r="O205" s="343">
        <v>3410729</v>
      </c>
      <c r="P205" s="260">
        <f t="shared" si="54"/>
        <v>5503085</v>
      </c>
    </row>
    <row r="206" spans="1:16" s="384" customFormat="1" ht="66" customHeight="1" thickBot="1" x14ac:dyDescent="0.3">
      <c r="A206" s="284"/>
      <c r="B206" s="33"/>
      <c r="C206" s="264" t="s">
        <v>363</v>
      </c>
      <c r="D206" s="175" t="str">
        <f>D203</f>
        <v>Εκπαίδευση στις πρώτες βοήθειες για τους μαθητές/σπουδαστές/φοιτητές  για περιπτώσεις κρίσεων/έκτακτων αναγκών</v>
      </c>
      <c r="E206" s="325">
        <v>5503085</v>
      </c>
      <c r="F206" s="96" t="s">
        <v>409</v>
      </c>
      <c r="G206" s="168" t="s">
        <v>410</v>
      </c>
      <c r="H206" s="96" t="s">
        <v>70</v>
      </c>
      <c r="I206" s="375"/>
      <c r="J206" s="376">
        <v>2021</v>
      </c>
      <c r="K206" s="106"/>
      <c r="L206" s="359">
        <v>10884</v>
      </c>
      <c r="M206" s="14" t="s">
        <v>402</v>
      </c>
      <c r="N206" s="37" t="s">
        <v>403</v>
      </c>
      <c r="O206" s="343">
        <v>3410729</v>
      </c>
      <c r="P206" s="435">
        <f t="shared" si="54"/>
        <v>5503085</v>
      </c>
    </row>
    <row r="207" spans="1:16" s="384" customFormat="1" ht="66" customHeight="1" thickTop="1" thickBot="1" x14ac:dyDescent="0.3">
      <c r="A207" s="284"/>
      <c r="B207" s="32" t="s">
        <v>416</v>
      </c>
      <c r="C207" s="371" t="s">
        <v>36</v>
      </c>
      <c r="D207" s="181" t="s">
        <v>419</v>
      </c>
      <c r="E207" s="420">
        <v>44544843</v>
      </c>
      <c r="F207" s="133" t="s">
        <v>56</v>
      </c>
      <c r="G207" s="372" t="s">
        <v>417</v>
      </c>
      <c r="H207" s="373" t="s">
        <v>70</v>
      </c>
      <c r="I207" s="374"/>
      <c r="J207" s="49"/>
      <c r="K207" s="191" t="s">
        <v>323</v>
      </c>
      <c r="L207" s="345">
        <v>169270</v>
      </c>
      <c r="M207" s="19" t="s">
        <v>402</v>
      </c>
      <c r="N207" s="271" t="s">
        <v>403</v>
      </c>
      <c r="O207" s="348">
        <v>42317601</v>
      </c>
      <c r="P207" s="347">
        <f>E207</f>
        <v>44544843</v>
      </c>
    </row>
    <row r="208" spans="1:16" s="384" customFormat="1" ht="66" customHeight="1" thickTop="1" x14ac:dyDescent="0.25">
      <c r="A208" s="284"/>
      <c r="B208" s="33"/>
      <c r="C208" s="264" t="s">
        <v>36</v>
      </c>
      <c r="D208" s="175" t="str">
        <f>D207</f>
        <v>Προγράμματα ανάπτυξης δεξιοτήτων για περιπτώσεις κρίσεων/ έκτακτων αναγκών</v>
      </c>
      <c r="E208" s="420">
        <v>44544843</v>
      </c>
      <c r="F208" s="96" t="s">
        <v>225</v>
      </c>
      <c r="G208" s="168" t="s">
        <v>215</v>
      </c>
      <c r="H208" s="96" t="s">
        <v>70</v>
      </c>
      <c r="I208" s="381">
        <v>84635</v>
      </c>
      <c r="J208" s="376">
        <v>2021</v>
      </c>
      <c r="K208" s="106"/>
      <c r="L208" s="345">
        <v>135416</v>
      </c>
      <c r="M208" s="14" t="s">
        <v>402</v>
      </c>
      <c r="N208" s="63" t="s">
        <v>403</v>
      </c>
      <c r="O208" s="343">
        <f>O207</f>
        <v>42317601</v>
      </c>
      <c r="P208" s="260">
        <f t="shared" ref="P208:P210" si="55">E208</f>
        <v>44544843</v>
      </c>
    </row>
    <row r="209" spans="1:16" s="384" customFormat="1" ht="66" customHeight="1" x14ac:dyDescent="0.25">
      <c r="A209" s="284"/>
      <c r="B209" s="33"/>
      <c r="C209" s="264" t="s">
        <v>363</v>
      </c>
      <c r="D209" s="175" t="str">
        <f>D207</f>
        <v>Προγράμματα ανάπτυξης δεξιοτήτων για περιπτώσεις κρίσεων/ έκτακτων αναγκών</v>
      </c>
      <c r="E209" s="325">
        <v>12395267</v>
      </c>
      <c r="F209" s="96" t="s">
        <v>56</v>
      </c>
      <c r="G209" s="168" t="s">
        <v>417</v>
      </c>
      <c r="H209" s="96" t="s">
        <v>70</v>
      </c>
      <c r="I209" s="77"/>
      <c r="J209" s="145"/>
      <c r="K209" s="189" t="s">
        <v>323</v>
      </c>
      <c r="L209" s="345">
        <v>47102</v>
      </c>
      <c r="M209" s="14" t="s">
        <v>402</v>
      </c>
      <c r="N209" s="63" t="s">
        <v>403</v>
      </c>
      <c r="O209" s="343">
        <v>7682399</v>
      </c>
      <c r="P209" s="260">
        <f t="shared" si="55"/>
        <v>12395267</v>
      </c>
    </row>
    <row r="210" spans="1:16" s="384" customFormat="1" ht="66" customHeight="1" thickBot="1" x14ac:dyDescent="0.3">
      <c r="A210" s="386"/>
      <c r="B210" s="34"/>
      <c r="C210" s="362" t="s">
        <v>363</v>
      </c>
      <c r="D210" s="182" t="str">
        <f>D207</f>
        <v>Προγράμματα ανάπτυξης δεξιοτήτων για περιπτώσεις κρίσεων/ έκτακτων αναγκών</v>
      </c>
      <c r="E210" s="325">
        <v>12395267</v>
      </c>
      <c r="F210" s="179" t="s">
        <v>225</v>
      </c>
      <c r="G210" s="364" t="s">
        <v>215</v>
      </c>
      <c r="H210" s="179" t="s">
        <v>70</v>
      </c>
      <c r="I210" s="382">
        <v>23551</v>
      </c>
      <c r="J210" s="377">
        <v>2021</v>
      </c>
      <c r="K210" s="370"/>
      <c r="L210" s="359">
        <v>37682</v>
      </c>
      <c r="M210" s="20" t="s">
        <v>402</v>
      </c>
      <c r="N210" s="60" t="s">
        <v>403</v>
      </c>
      <c r="O210" s="346">
        <f>O209</f>
        <v>7682399</v>
      </c>
      <c r="P210" s="430">
        <f t="shared" si="55"/>
        <v>12395267</v>
      </c>
    </row>
    <row r="211" spans="1:16" ht="36" customHeight="1" thickTop="1" thickBot="1" x14ac:dyDescent="0.3">
      <c r="A211" s="6"/>
      <c r="B211" s="7"/>
      <c r="C211" s="266"/>
      <c r="D211" s="9" t="s">
        <v>78</v>
      </c>
      <c r="E211" s="10">
        <f>E6+E7+E9+E11+E13+E15+E17+E19+E21+E23+E25+E27+E29+E31+E33+E35+E39+E41+E43+E45+E47+E49+E51+E53+E55+E57+E59+E61+E63+E65+E67+E69+E71+E73+E75+E77+E79+E81+E83+E85+E87+E89+E91+E93+E95+E97+E99+E101+E103+E105+E107+E109+E111+E113+E115+E117+E119+E121+E123+E125+E127+E129+E131+E133+E135+E137+E139+E141+E143+E145+E147+E149+E151+E153+E155+E157+E159+E161+E163+E165+E167+E169+E171+E173+E175+E177+E179+E181+E183+E185+E187+E189+E191+E193+E195+E197+E199+E201+E203+E205+E207+E209</f>
        <v>3682836494</v>
      </c>
      <c r="F211" s="40"/>
      <c r="G211" s="7"/>
      <c r="H211" s="8"/>
      <c r="I211" s="7"/>
      <c r="J211" s="7"/>
      <c r="K211" s="7"/>
      <c r="L211" s="7"/>
      <c r="M211" s="43"/>
      <c r="N211" s="7"/>
      <c r="O211" s="10">
        <f>O6+O7+O9+O11+O13+O15+O17+O19+O21+O23+O25+O27+O29+O31+O33+O35+O39+O41+O43+O45+O47+O49+O51+O53+O55+O57+O59+O61+O63+O65+O67+O69+O71+O73+O75+O77+O79+O81+O83+O85+O87+O89+O91+O93+O95+O97+O99+O101+O103+O105+O107+O109+O111+O113+O115+O117+O119+O121+O123+O125+O127+O129+O131+O133+O135+O137+O139+O141+O143+O145+O147+O149+O151+O153+O155+O157+O159+O161+O163+O165+O167+O169+O171+O173+O175+O177+O179+O181+O183+O185+O187+O189+O191+O193+O195+O197+O199+O201+O203+O205+O207+O209</f>
        <v>2903176981.3056798</v>
      </c>
      <c r="P211" s="10">
        <f>P6+P7+P9+P11+P13+P15+P17+P19+P21+P23+P25+P27+P29+P31+P33+P35+P39+P41+P43+P45+P47+P49+P51+P53+P55+P57+P59+P61+P63+P65+P67+P69+P71+P73+P75+P77+P79+P81+P83+P85+P87+P89+P91+P93+P95+P97+P99+P101+P103+P105+P107+P109+P111+P113+P115+P117+P119+P121+P123+P125+P127+P129+P131+P133+P135+P137+P139+P141+P143+P145+P147+P149+P151+P153+P155+P157+P159+P161+P163+P165+P167+P169+P171+P173+P175+P177+P179+P181+P183+P185+P187+P189+P191+P193+P195+P197+P199+P201+P203+P205+P207+P209</f>
        <v>3682836494</v>
      </c>
    </row>
    <row r="212" spans="1:16" ht="36" customHeight="1" thickTop="1" x14ac:dyDescent="0.25">
      <c r="F212" s="119"/>
      <c r="O212" s="267"/>
      <c r="P212" s="267"/>
    </row>
    <row r="213" spans="1:16" x14ac:dyDescent="0.25">
      <c r="L213" s="251"/>
      <c r="O213"/>
      <c r="P213"/>
    </row>
    <row r="214" spans="1:16" x14ac:dyDescent="0.25">
      <c r="O214"/>
      <c r="P214"/>
    </row>
    <row r="215" spans="1:16" ht="18.75" x14ac:dyDescent="0.3">
      <c r="A215" s="85" t="s">
        <v>160</v>
      </c>
      <c r="B215" s="78"/>
      <c r="C215" s="79"/>
      <c r="D215" s="78"/>
      <c r="E215" s="80"/>
      <c r="F215" s="81"/>
      <c r="G215" s="78"/>
      <c r="H215" s="82"/>
      <c r="I215" s="78"/>
      <c r="J215" s="78"/>
      <c r="K215" s="78"/>
      <c r="L215" s="78"/>
      <c r="M215" s="79"/>
      <c r="N215" s="78"/>
    </row>
    <row r="216" spans="1:16" ht="56.25" customHeight="1" x14ac:dyDescent="0.25">
      <c r="A216" s="122" t="s">
        <v>103</v>
      </c>
      <c r="B216" s="487" t="s">
        <v>107</v>
      </c>
      <c r="C216" s="12" t="s">
        <v>36</v>
      </c>
      <c r="D216" s="12" t="s">
        <v>108</v>
      </c>
      <c r="E216" s="188">
        <v>340000000</v>
      </c>
      <c r="F216" s="12" t="s">
        <v>53</v>
      </c>
      <c r="G216" s="12" t="s">
        <v>109</v>
      </c>
      <c r="H216" s="12" t="s">
        <v>113</v>
      </c>
      <c r="I216" s="147"/>
      <c r="J216" s="68"/>
      <c r="K216" s="23"/>
      <c r="L216" s="23"/>
      <c r="M216" s="14">
        <v>164</v>
      </c>
      <c r="N216" s="84" t="s">
        <v>123</v>
      </c>
      <c r="O216" s="220">
        <f>P216*90%</f>
        <v>306000000</v>
      </c>
      <c r="P216" s="221">
        <f>E216</f>
        <v>340000000</v>
      </c>
    </row>
    <row r="217" spans="1:16" ht="50.25" customHeight="1" x14ac:dyDescent="0.25">
      <c r="A217" s="148"/>
      <c r="B217" s="487"/>
      <c r="C217" s="12" t="s">
        <v>36</v>
      </c>
      <c r="D217" s="12" t="s">
        <v>108</v>
      </c>
      <c r="E217" s="188">
        <v>340000000</v>
      </c>
      <c r="F217" s="12" t="s">
        <v>54</v>
      </c>
      <c r="G217" s="12" t="s">
        <v>110</v>
      </c>
      <c r="H217" s="12" t="s">
        <v>100</v>
      </c>
      <c r="I217" s="219">
        <v>297500</v>
      </c>
      <c r="J217" s="52" t="s">
        <v>112</v>
      </c>
      <c r="K217" s="68"/>
      <c r="L217" s="68"/>
      <c r="M217" s="14">
        <v>164</v>
      </c>
      <c r="N217" s="12" t="s">
        <v>123</v>
      </c>
      <c r="O217" s="220">
        <f t="shared" ref="O217:O223" si="56">P217*90%</f>
        <v>306000000</v>
      </c>
      <c r="P217" s="221">
        <f t="shared" ref="P217:P222" si="57">E217</f>
        <v>340000000</v>
      </c>
    </row>
    <row r="218" spans="1:16" ht="51.75" customHeight="1" x14ac:dyDescent="0.25">
      <c r="A218" s="149"/>
      <c r="B218" s="487"/>
      <c r="C218" s="12" t="s">
        <v>159</v>
      </c>
      <c r="D218" s="12" t="s">
        <v>108</v>
      </c>
      <c r="E218" s="188">
        <v>60000000</v>
      </c>
      <c r="F218" s="12" t="s">
        <v>53</v>
      </c>
      <c r="G218" s="12" t="s">
        <v>109</v>
      </c>
      <c r="H218" s="12" t="s">
        <v>113</v>
      </c>
      <c r="I218" s="107"/>
      <c r="J218" s="68"/>
      <c r="K218" s="23"/>
      <c r="L218" s="23"/>
      <c r="M218" s="14">
        <v>164</v>
      </c>
      <c r="N218" s="12" t="s">
        <v>123</v>
      </c>
      <c r="O218" s="220">
        <f t="shared" si="56"/>
        <v>54000000</v>
      </c>
      <c r="P218" s="221">
        <f t="shared" si="57"/>
        <v>60000000</v>
      </c>
    </row>
    <row r="219" spans="1:16" ht="54.75" customHeight="1" x14ac:dyDescent="0.25">
      <c r="A219" s="149"/>
      <c r="B219" s="487"/>
      <c r="C219" s="12" t="s">
        <v>159</v>
      </c>
      <c r="D219" s="12" t="s">
        <v>108</v>
      </c>
      <c r="E219" s="188">
        <v>60000000</v>
      </c>
      <c r="F219" s="12" t="s">
        <v>54</v>
      </c>
      <c r="G219" s="12" t="s">
        <v>110</v>
      </c>
      <c r="H219" s="12" t="s">
        <v>100</v>
      </c>
      <c r="I219" s="219">
        <v>52500</v>
      </c>
      <c r="J219" s="52" t="s">
        <v>112</v>
      </c>
      <c r="K219" s="68"/>
      <c r="L219" s="68"/>
      <c r="M219" s="14">
        <v>164</v>
      </c>
      <c r="N219" s="12" t="s">
        <v>123</v>
      </c>
      <c r="O219" s="220">
        <f t="shared" si="56"/>
        <v>54000000</v>
      </c>
      <c r="P219" s="221">
        <f t="shared" si="57"/>
        <v>60000000</v>
      </c>
    </row>
    <row r="220" spans="1:16" ht="56.25" customHeight="1" x14ac:dyDescent="0.25">
      <c r="A220" s="149"/>
      <c r="B220" s="488"/>
      <c r="C220" s="12" t="s">
        <v>36</v>
      </c>
      <c r="D220" s="12" t="s">
        <v>108</v>
      </c>
      <c r="E220" s="188">
        <v>340000000</v>
      </c>
      <c r="F220" s="12" t="s">
        <v>53</v>
      </c>
      <c r="G220" s="12" t="s">
        <v>109</v>
      </c>
      <c r="H220" s="12" t="s">
        <v>113</v>
      </c>
      <c r="I220" s="107"/>
      <c r="J220" s="68"/>
      <c r="K220" s="23"/>
      <c r="L220" s="23"/>
      <c r="M220" s="14">
        <v>164</v>
      </c>
      <c r="N220" s="12" t="s">
        <v>123</v>
      </c>
      <c r="O220" s="220">
        <f t="shared" si="56"/>
        <v>306000000</v>
      </c>
      <c r="P220" s="221">
        <f t="shared" si="57"/>
        <v>340000000</v>
      </c>
    </row>
    <row r="221" spans="1:16" ht="50.25" customHeight="1" x14ac:dyDescent="0.25">
      <c r="A221" s="149"/>
      <c r="B221" s="488"/>
      <c r="C221" s="12" t="s">
        <v>36</v>
      </c>
      <c r="D221" s="12" t="s">
        <v>108</v>
      </c>
      <c r="E221" s="188">
        <v>340000000</v>
      </c>
      <c r="F221" s="12" t="s">
        <v>55</v>
      </c>
      <c r="G221" s="12" t="s">
        <v>111</v>
      </c>
      <c r="H221" s="12" t="s">
        <v>100</v>
      </c>
      <c r="I221" s="219">
        <v>297500</v>
      </c>
      <c r="J221" s="52" t="s">
        <v>112</v>
      </c>
      <c r="K221" s="68"/>
      <c r="L221" s="68"/>
      <c r="M221" s="14">
        <v>164</v>
      </c>
      <c r="N221" s="12" t="s">
        <v>123</v>
      </c>
      <c r="O221" s="220">
        <f t="shared" si="56"/>
        <v>306000000</v>
      </c>
      <c r="P221" s="221">
        <f t="shared" si="57"/>
        <v>340000000</v>
      </c>
    </row>
    <row r="222" spans="1:16" ht="51.75" customHeight="1" x14ac:dyDescent="0.25">
      <c r="A222" s="149"/>
      <c r="B222" s="488"/>
      <c r="C222" s="12" t="s">
        <v>159</v>
      </c>
      <c r="D222" s="12" t="s">
        <v>108</v>
      </c>
      <c r="E222" s="188">
        <v>60000000</v>
      </c>
      <c r="F222" s="12" t="s">
        <v>53</v>
      </c>
      <c r="G222" s="12" t="s">
        <v>109</v>
      </c>
      <c r="H222" s="12" t="s">
        <v>113</v>
      </c>
      <c r="I222" s="107"/>
      <c r="J222" s="68"/>
      <c r="K222" s="23"/>
      <c r="L222" s="23"/>
      <c r="M222" s="14">
        <v>164</v>
      </c>
      <c r="N222" s="12" t="s">
        <v>123</v>
      </c>
      <c r="O222" s="220">
        <f t="shared" si="56"/>
        <v>54000000</v>
      </c>
      <c r="P222" s="221">
        <f t="shared" si="57"/>
        <v>60000000</v>
      </c>
    </row>
    <row r="223" spans="1:16" ht="54.75" customHeight="1" x14ac:dyDescent="0.25">
      <c r="A223" s="150"/>
      <c r="B223" s="488"/>
      <c r="C223" s="12" t="s">
        <v>159</v>
      </c>
      <c r="D223" s="12" t="s">
        <v>108</v>
      </c>
      <c r="E223" s="188">
        <v>60000000</v>
      </c>
      <c r="F223" s="12" t="s">
        <v>55</v>
      </c>
      <c r="G223" s="12" t="s">
        <v>111</v>
      </c>
      <c r="H223" s="12" t="s">
        <v>100</v>
      </c>
      <c r="I223" s="219">
        <v>52500</v>
      </c>
      <c r="J223" s="52" t="s">
        <v>112</v>
      </c>
      <c r="K223" s="68"/>
      <c r="L223" s="68"/>
      <c r="M223" s="14">
        <v>164</v>
      </c>
      <c r="N223" s="12" t="s">
        <v>123</v>
      </c>
      <c r="O223" s="220">
        <f t="shared" si="56"/>
        <v>54000000</v>
      </c>
      <c r="P223" s="221">
        <f>E223</f>
        <v>60000000</v>
      </c>
    </row>
    <row r="224" spans="1:16" x14ac:dyDescent="0.25">
      <c r="A224" s="78"/>
      <c r="B224" s="78"/>
      <c r="C224" s="79"/>
      <c r="D224" s="78"/>
      <c r="E224" s="80"/>
      <c r="F224" s="81"/>
      <c r="G224" s="78"/>
      <c r="H224" s="82"/>
      <c r="I224" s="78"/>
      <c r="J224" s="78"/>
      <c r="K224" s="78"/>
      <c r="L224" s="78"/>
      <c r="M224" s="79"/>
      <c r="N224" s="78"/>
      <c r="O224" s="83"/>
      <c r="P224" s="83"/>
    </row>
    <row r="225" spans="1:16" ht="89.25" customHeight="1" x14ac:dyDescent="0.25">
      <c r="A225" s="45"/>
      <c r="B225" s="489" t="s">
        <v>95</v>
      </c>
      <c r="C225" s="12" t="s">
        <v>36</v>
      </c>
      <c r="D225" s="12" t="s">
        <v>105</v>
      </c>
      <c r="E225" s="21">
        <v>23201367</v>
      </c>
      <c r="F225" s="96" t="s">
        <v>93</v>
      </c>
      <c r="G225" s="96" t="s">
        <v>98</v>
      </c>
      <c r="H225" s="96" t="s">
        <v>70</v>
      </c>
      <c r="I225" s="68"/>
      <c r="J225" s="51"/>
      <c r="K225" s="22">
        <v>10</v>
      </c>
      <c r="L225" s="104">
        <v>124</v>
      </c>
      <c r="M225" s="12" t="s">
        <v>141</v>
      </c>
      <c r="N225" s="36" t="s">
        <v>142</v>
      </c>
      <c r="O225" s="220">
        <f>P225*85%</f>
        <v>19721161.949999999</v>
      </c>
      <c r="P225" s="221">
        <f>E225</f>
        <v>23201367</v>
      </c>
    </row>
    <row r="226" spans="1:16" ht="72" customHeight="1" x14ac:dyDescent="0.25">
      <c r="A226" s="485" t="s">
        <v>96</v>
      </c>
      <c r="B226" s="490"/>
      <c r="C226" s="18" t="s">
        <v>36</v>
      </c>
      <c r="D226" s="12" t="s">
        <v>106</v>
      </c>
      <c r="E226" s="21">
        <v>9930394.012000002</v>
      </c>
      <c r="F226" s="96" t="s">
        <v>94</v>
      </c>
      <c r="G226" s="12" t="s">
        <v>305</v>
      </c>
      <c r="H226" s="118" t="s">
        <v>70</v>
      </c>
      <c r="I226" s="144"/>
      <c r="J226" s="75"/>
      <c r="K226" s="22">
        <v>3</v>
      </c>
      <c r="L226" s="22">
        <v>35</v>
      </c>
      <c r="M226" s="14">
        <v>182</v>
      </c>
      <c r="N226" s="26" t="s">
        <v>81</v>
      </c>
      <c r="O226" s="220">
        <f t="shared" ref="O226:O227" si="58">P226*85%</f>
        <v>8440834.9102000017</v>
      </c>
      <c r="P226" s="221">
        <f t="shared" ref="P226:P230" si="59">E226</f>
        <v>9930394.012000002</v>
      </c>
    </row>
    <row r="227" spans="1:16" ht="67.5" customHeight="1" x14ac:dyDescent="0.25">
      <c r="A227" s="485"/>
      <c r="B227" s="491"/>
      <c r="C227" s="18" t="s">
        <v>36</v>
      </c>
      <c r="D227" s="12" t="s">
        <v>104</v>
      </c>
      <c r="E227" s="21">
        <v>9930394.012000002</v>
      </c>
      <c r="F227" s="96" t="s">
        <v>97</v>
      </c>
      <c r="G227" s="96" t="s">
        <v>99</v>
      </c>
      <c r="H227" s="96" t="s">
        <v>100</v>
      </c>
      <c r="I227" s="147"/>
      <c r="J227" s="51"/>
      <c r="K227" s="23">
        <v>0</v>
      </c>
      <c r="L227" s="22">
        <v>1</v>
      </c>
      <c r="M227" s="14">
        <v>179</v>
      </c>
      <c r="N227" s="36" t="s">
        <v>102</v>
      </c>
      <c r="O227" s="220">
        <f t="shared" si="58"/>
        <v>8440834.9102000017</v>
      </c>
      <c r="P227" s="221">
        <f t="shared" si="59"/>
        <v>9930394.012000002</v>
      </c>
    </row>
    <row r="228" spans="1:16" ht="117" customHeight="1" x14ac:dyDescent="0.25">
      <c r="A228" s="485"/>
      <c r="B228" s="491"/>
      <c r="C228" s="12" t="s">
        <v>159</v>
      </c>
      <c r="D228" s="12" t="s">
        <v>105</v>
      </c>
      <c r="E228" s="21">
        <v>5800342</v>
      </c>
      <c r="F228" s="96" t="s">
        <v>93</v>
      </c>
      <c r="G228" s="96" t="s">
        <v>98</v>
      </c>
      <c r="H228" s="96" t="s">
        <v>101</v>
      </c>
      <c r="I228" s="68"/>
      <c r="J228" s="51"/>
      <c r="K228" s="22">
        <v>10</v>
      </c>
      <c r="L228" s="104">
        <v>124</v>
      </c>
      <c r="M228" s="12" t="s">
        <v>141</v>
      </c>
      <c r="N228" s="36" t="s">
        <v>142</v>
      </c>
      <c r="O228" s="220">
        <f>P228*60%</f>
        <v>3480205.1999999997</v>
      </c>
      <c r="P228" s="221">
        <f>E228</f>
        <v>5800342</v>
      </c>
    </row>
    <row r="229" spans="1:16" ht="43.5" customHeight="1" x14ac:dyDescent="0.25">
      <c r="A229" s="485"/>
      <c r="B229" s="491"/>
      <c r="C229" s="12" t="s">
        <v>159</v>
      </c>
      <c r="D229" s="12" t="s">
        <v>106</v>
      </c>
      <c r="E229" s="21">
        <v>2554385.9879999999</v>
      </c>
      <c r="F229" s="12" t="s">
        <v>94</v>
      </c>
      <c r="G229" s="12" t="s">
        <v>305</v>
      </c>
      <c r="H229" s="18" t="s">
        <v>100</v>
      </c>
      <c r="I229" s="77"/>
      <c r="J229" s="75"/>
      <c r="K229" s="22">
        <v>3</v>
      </c>
      <c r="L229" s="22">
        <v>35</v>
      </c>
      <c r="M229" s="14">
        <v>182</v>
      </c>
      <c r="N229" s="26" t="s">
        <v>81</v>
      </c>
      <c r="O229" s="220">
        <f t="shared" ref="O229:O230" si="60">P229*60%</f>
        <v>1532631.5928</v>
      </c>
      <c r="P229" s="221">
        <f t="shared" si="59"/>
        <v>2554385.9879999999</v>
      </c>
    </row>
    <row r="230" spans="1:16" ht="30.75" thickBot="1" x14ac:dyDescent="0.3">
      <c r="A230" s="486"/>
      <c r="B230" s="492"/>
      <c r="C230" s="16" t="s">
        <v>159</v>
      </c>
      <c r="D230" s="16" t="s">
        <v>104</v>
      </c>
      <c r="E230" s="30">
        <v>2554385.9879999999</v>
      </c>
      <c r="F230" s="16" t="s">
        <v>97</v>
      </c>
      <c r="G230" s="16" t="s">
        <v>99</v>
      </c>
      <c r="H230" s="16" t="s">
        <v>100</v>
      </c>
      <c r="I230" s="69"/>
      <c r="J230" s="54"/>
      <c r="K230" s="64">
        <v>0</v>
      </c>
      <c r="L230" s="65">
        <v>1</v>
      </c>
      <c r="M230" s="20">
        <v>179</v>
      </c>
      <c r="N230" s="66" t="s">
        <v>102</v>
      </c>
      <c r="O230" s="222">
        <f t="shared" si="60"/>
        <v>1532631.5928</v>
      </c>
      <c r="P230" s="223">
        <f t="shared" si="59"/>
        <v>2554385.9879999999</v>
      </c>
    </row>
    <row r="231" spans="1:16" ht="15.75" thickTop="1" x14ac:dyDescent="0.25">
      <c r="O231"/>
      <c r="P231"/>
    </row>
  </sheetData>
  <autoFilter ref="A3:P213" xr:uid="{00000000-0009-0000-0000-000001000000}">
    <filterColumn colId="5" showButton="0"/>
    <filterColumn colId="12" showButton="0"/>
  </autoFilter>
  <mergeCells count="37">
    <mergeCell ref="B75:B90"/>
    <mergeCell ref="B91:B98"/>
    <mergeCell ref="B25:B28"/>
    <mergeCell ref="B29:B32"/>
    <mergeCell ref="B47:B50"/>
    <mergeCell ref="B33:B38"/>
    <mergeCell ref="B51:B54"/>
    <mergeCell ref="A1:P1"/>
    <mergeCell ref="K3:K4"/>
    <mergeCell ref="L3:L4"/>
    <mergeCell ref="H3:H4"/>
    <mergeCell ref="I3:I4"/>
    <mergeCell ref="J3:J4"/>
    <mergeCell ref="M3:N3"/>
    <mergeCell ref="F3:G3"/>
    <mergeCell ref="O3:O4"/>
    <mergeCell ref="P3:P4"/>
    <mergeCell ref="A3:A4"/>
    <mergeCell ref="B3:B4"/>
    <mergeCell ref="C3:C4"/>
    <mergeCell ref="D3:D4"/>
    <mergeCell ref="A226:A230"/>
    <mergeCell ref="B216:B223"/>
    <mergeCell ref="B225:B230"/>
    <mergeCell ref="E3:E4"/>
    <mergeCell ref="B43:B46"/>
    <mergeCell ref="B39:B42"/>
    <mergeCell ref="A5:A32"/>
    <mergeCell ref="B5:B12"/>
    <mergeCell ref="B13:B16"/>
    <mergeCell ref="B17:B20"/>
    <mergeCell ref="B21:B24"/>
    <mergeCell ref="B119:B122"/>
    <mergeCell ref="A99:A114"/>
    <mergeCell ref="A55:A98"/>
    <mergeCell ref="B55:B74"/>
    <mergeCell ref="A33:A54"/>
  </mergeCells>
  <phoneticPr fontId="30" type="noConversion"/>
  <pageMargins left="0.26" right="0.17" top="0.54" bottom="0.38" header="0.31496062992125984" footer="0.17"/>
  <pageSetup paperSize="8" scale="49" fitToHeight="0" orientation="landscape" r:id="rId1"/>
  <rowBreaks count="1" manualBreakCount="1">
    <brk id="214" max="16383"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9E265676276D4543BB11AFED9F4FA674" ma:contentTypeVersion="11" ma:contentTypeDescription="Create a new document." ma:contentTypeScope="" ma:versionID="489af8e6b8a22be9f50cd6b013f474cb">
  <xsd:schema xmlns:xsd="http://www.w3.org/2001/XMLSchema" xmlns:xs="http://www.w3.org/2001/XMLSchema" xmlns:p="http://schemas.microsoft.com/office/2006/metadata/properties" xmlns:ns2="f8753f4c-4ed1-4889-8ca1-d877a73afbbb" targetNamespace="http://schemas.microsoft.com/office/2006/metadata/properties" ma:root="true" ma:fieldsID="ace170b66a2c002ef48a05deb4e9b04c" ns2:_="">
    <xsd:import namespace="f8753f4c-4ed1-4889-8ca1-d877a73afbbb"/>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GenerationTime" minOccurs="0"/>
                <xsd:element ref="ns2:MediaServiceEventHashCode" minOccurs="0"/>
                <xsd:element ref="ns2:MediaServiceOCR" minOccurs="0"/>
                <xsd:element ref="ns2:MediaServiceAutoKeyPoints" minOccurs="0"/>
                <xsd:element ref="ns2:MediaServiceKeyPoints" minOccurs="0"/>
                <xsd:element ref="ns2:MediaServiceDateTaken" minOccurs="0"/>
                <xsd:element ref="ns2:MediaServiceLocation"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8753f4c-4ed1-4889-8ca1-d877a73afbb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GenerationTime" ma:index="11" nillable="true" ma:displayName="MediaServiceGenerationTime" ma:hidden="true" ma:internalName="MediaServiceGenerationTime" ma:readOnly="true">
      <xsd:simpleType>
        <xsd:restriction base="dms:Text"/>
      </xsd:simpleType>
    </xsd:element>
    <xsd:element name="MediaServiceEventHashCode" ma:index="12" nillable="true" ma:displayName="MediaServiceEventHashCode" ma:hidden="true" ma:internalName="MediaServiceEventHashCode"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AutoKeyPoints" ma:index="14" nillable="true" ma:displayName="MediaServiceAutoKeyPoints" ma:hidden="true" ma:internalName="MediaServiceAutoKeyPoints" ma:readOnly="true">
      <xsd:simpleType>
        <xsd:restriction base="dms:Note"/>
      </xsd:simpleType>
    </xsd:element>
    <xsd:element name="MediaServiceKeyPoints" ma:index="15" nillable="true" ma:displayName="KeyPoints" ma:internalName="MediaServiceKeyPoints" ma:readOnly="true">
      <xsd:simpleType>
        <xsd:restriction base="dms:Note">
          <xsd:maxLength value="255"/>
        </xsd:restriction>
      </xsd:simpleType>
    </xsd:element>
    <xsd:element name="MediaServiceDateTaken" ma:index="16" nillable="true" ma:displayName="MediaServiceDateTaken" ma:hidden="true" ma:internalName="MediaServiceDateTaken" ma:readOnly="true">
      <xsd:simpleType>
        <xsd:restriction base="dms:Text"/>
      </xsd:simpleType>
    </xsd:element>
    <xsd:element name="MediaServiceLocation" ma:index="17" nillable="true" ma:displayName="Location" ma:internalName="MediaServiceLocation" ma:readOnly="true">
      <xsd:simpleType>
        <xsd:restriction base="dms:Text"/>
      </xsd:simpleType>
    </xsd:element>
    <xsd:element name="MediaLengthInSeconds" ma:index="18" nillable="true" ma:displayName="Length (seconds)" ma:internalName="MediaLengthInSeconds" ma:readOnly="true">
      <xsd:simpleType>
        <xsd:restriction base="dms:Unknow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E12927CC-9A6A-411F-AB9B-25226174466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8753f4c-4ed1-4889-8ca1-d877a73afbbb"/>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7E15541B-D6F0-43EA-BE11-5BD557F67903}">
  <ds:schemaRefs>
    <ds:schemaRef ds:uri="http://schemas.microsoft.com/sharepoint/v3/contenttype/forms"/>
  </ds:schemaRefs>
</ds:datastoreItem>
</file>

<file path=customXml/itemProps3.xml><?xml version="1.0" encoding="utf-8"?>
<ds:datastoreItem xmlns:ds="http://schemas.openxmlformats.org/officeDocument/2006/customXml" ds:itemID="{3EEE9192-D1EB-4DB6-81F6-22729651BF19}">
  <ds:schemaRefs>
    <ds:schemaRef ds:uri="http://purl.org/dc/elements/1.1/"/>
    <ds:schemaRef ds:uri="http://www.w3.org/XML/1998/namespace"/>
    <ds:schemaRef ds:uri="http://schemas.microsoft.com/office/2006/metadata/properties"/>
    <ds:schemaRef ds:uri="http://purl.org/dc/dcmitype/"/>
    <ds:schemaRef ds:uri="http://schemas.microsoft.com/office/2006/documentManagement/types"/>
    <ds:schemaRef ds:uri="http://purl.org/dc/terms/"/>
    <ds:schemaRef ds:uri="http://schemas.openxmlformats.org/package/2006/metadata/core-properties"/>
    <ds:schemaRef ds:uri="http://schemas.microsoft.com/office/infopath/2007/PartnerControls"/>
    <ds:schemaRef ds:uri="f8753f4c-4ed1-4889-8ca1-d877a73afbbb"/>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Παράρτημα Ι</vt:lpstr>
      <vt:lpstr>Παράρτημα ΙΙ</vt:lpstr>
      <vt:lpstr>'Παράρτημα Ι'!Print_Titles</vt:lpstr>
      <vt:lpstr>'Παράρτημα ΙΙ'!Print_Titles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ΕΥΣΣΑ_ΜονΒ</dc:creator>
  <cp:lastModifiedBy>DA</cp:lastModifiedBy>
  <cp:lastPrinted>2021-11-15T12:29:55Z</cp:lastPrinted>
  <dcterms:created xsi:type="dcterms:W3CDTF">2021-09-08T15:55:36Z</dcterms:created>
  <dcterms:modified xsi:type="dcterms:W3CDTF">2025-12-22T13:59:27Z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0x0101009E265676276D4543BB11AFED9F4FA674</vt:lpwstr>
  </property>
</Properties>
</file>